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ım\Desktop\"/>
    </mc:Choice>
  </mc:AlternateContent>
  <xr:revisionPtr revIDLastSave="0" documentId="13_ncr:1_{07B9A1B5-286C-47DB-8BC1-7DBEC526048C}" xr6:coauthVersionLast="47" xr6:coauthVersionMax="47" xr10:uidLastSave="{00000000-0000-0000-0000-000000000000}"/>
  <bookViews>
    <workbookView xWindow="-120" yWindow="-120" windowWidth="20730" windowHeight="11040" xr2:uid="{FA5D43D8-0CAF-44C0-A694-C589D21E273D}"/>
  </bookViews>
  <sheets>
    <sheet name="Dedeman Otel Genel Rapor" sheetId="1" r:id="rId1"/>
    <sheet name="Temmuz" sheetId="7" state="hidden" r:id="rId2"/>
    <sheet name="Ağustos" sheetId="8" state="hidden" r:id="rId3"/>
    <sheet name="Eylül" sheetId="9" state="hidden" r:id="rId4"/>
    <sheet name="Ekim" sheetId="10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G21" i="1"/>
  <c r="H21" i="1"/>
  <c r="E21" i="1"/>
  <c r="F21" i="1"/>
  <c r="C21" i="1"/>
  <c r="B21" i="1"/>
  <c r="K21" i="1"/>
  <c r="J21" i="1"/>
  <c r="I21" i="1"/>
  <c r="M21" i="1"/>
  <c r="L21" i="1"/>
  <c r="N21" i="1"/>
  <c r="O21" i="1"/>
  <c r="P21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L5" i="1"/>
  <c r="M5" i="1"/>
  <c r="N5" i="1"/>
  <c r="L6" i="1"/>
  <c r="M6" i="1"/>
  <c r="N6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M4" i="1"/>
  <c r="N4" i="1"/>
  <c r="L4" i="1"/>
  <c r="D6" i="1"/>
  <c r="D5" i="1"/>
  <c r="D4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J4" i="1"/>
  <c r="I4" i="1"/>
  <c r="G1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H6" i="1"/>
  <c r="C19" i="1"/>
  <c r="E19" i="1"/>
  <c r="H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4" i="1"/>
  <c r="B5" i="1"/>
  <c r="C5" i="1"/>
  <c r="E5" i="1"/>
  <c r="B6" i="1"/>
  <c r="C6" i="1"/>
  <c r="E6" i="1"/>
  <c r="B7" i="1"/>
  <c r="C7" i="1"/>
  <c r="E7" i="1"/>
  <c r="B8" i="1"/>
  <c r="C8" i="1"/>
  <c r="E8" i="1"/>
  <c r="B9" i="1"/>
  <c r="C9" i="1"/>
  <c r="E9" i="1"/>
  <c r="B10" i="1"/>
  <c r="C10" i="1"/>
  <c r="E10" i="1"/>
  <c r="B11" i="1"/>
  <c r="C11" i="1"/>
  <c r="E11" i="1"/>
  <c r="B12" i="1"/>
  <c r="C12" i="1"/>
  <c r="E12" i="1"/>
  <c r="B13" i="1"/>
  <c r="C13" i="1"/>
  <c r="E13" i="1"/>
  <c r="B14" i="1"/>
  <c r="C14" i="1"/>
  <c r="E14" i="1"/>
  <c r="B15" i="1"/>
  <c r="C15" i="1"/>
  <c r="E15" i="1"/>
  <c r="B16" i="1"/>
  <c r="C16" i="1"/>
  <c r="E16" i="1"/>
  <c r="B17" i="1"/>
  <c r="C17" i="1"/>
  <c r="E17" i="1"/>
  <c r="B18" i="1"/>
  <c r="C18" i="1"/>
  <c r="E18" i="1"/>
  <c r="B19" i="1"/>
  <c r="C4" i="1"/>
  <c r="E4" i="1"/>
  <c r="B4" i="1"/>
  <c r="G5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4" i="1"/>
  <c r="M14" i="9"/>
  <c r="J14" i="9"/>
</calcChain>
</file>

<file path=xl/sharedStrings.xml><?xml version="1.0" encoding="utf-8"?>
<sst xmlns="http://schemas.openxmlformats.org/spreadsheetml/2006/main" count="206" uniqueCount="61">
  <si>
    <t>Max Performance (Video - Görüntülü - YouTube - Gmail)</t>
  </si>
  <si>
    <t>Yeniden Pazarlama (Görüntülü)</t>
  </si>
  <si>
    <t>Oteller</t>
  </si>
  <si>
    <t>Tıklamalar</t>
  </si>
  <si>
    <t>Gösterim Sayısı</t>
  </si>
  <si>
    <t>Ortalama TBM</t>
  </si>
  <si>
    <t>Maliyet (₺)</t>
  </si>
  <si>
    <t>Telefon Aramaları</t>
  </si>
  <si>
    <t>Gösterim</t>
  </si>
  <si>
    <t>Dedeman Bostancı</t>
  </si>
  <si>
    <t>Dedeman Erbil</t>
  </si>
  <si>
    <t>Dedeman İstanbul</t>
  </si>
  <si>
    <t>Dedeman Konya</t>
  </si>
  <si>
    <t>Dedeman Palandöken</t>
  </si>
  <si>
    <t>Dedeman Şanlıurfa</t>
  </si>
  <si>
    <t>Dedeman Tokat</t>
  </si>
  <si>
    <t>Dedeman Zonguldak</t>
  </si>
  <si>
    <t>Park Dedeman Bostancı</t>
  </si>
  <si>
    <t>Park Dedeman Denizli</t>
  </si>
  <si>
    <t>Park Dedeman Elazığ</t>
  </si>
  <si>
    <t>Park Dedeman Eskişehir</t>
  </si>
  <si>
    <t>Park Dedeman Gaziantep</t>
  </si>
  <si>
    <t>Park Dedeman Kastamonu</t>
  </si>
  <si>
    <t>Park Dedeman Trabzon</t>
  </si>
  <si>
    <t>Toplam</t>
  </si>
  <si>
    <t>Dedeman Ski Lodge</t>
  </si>
  <si>
    <t>Tıklama Oranı</t>
  </si>
  <si>
    <t>Günlük Bütçe (₺)</t>
  </si>
  <si>
    <t>Dönüşümler</t>
  </si>
  <si>
    <t>Maliyet / Dönüşüm (₺)</t>
  </si>
  <si>
    <t>Ortalama TBM (₺)</t>
  </si>
  <si>
    <t xml:space="preserve">Arama Ağı </t>
  </si>
  <si>
    <r>
      <t xml:space="preserve">Dönüşümler (Rezervasyon) / </t>
    </r>
    <r>
      <rPr>
        <b/>
        <sz val="12"/>
        <color rgb="FFC00000"/>
        <rFont val="Calibri"/>
        <family val="2"/>
        <charset val="162"/>
        <scheme val="minor"/>
      </rPr>
      <t>Yeni</t>
    </r>
  </si>
  <si>
    <t>Dedeman Otel Ağustos Ayı Raporu (26 Temmuz - 26 Ağustos)</t>
  </si>
  <si>
    <t>Dedeman Otel Temmuz Ayı Raporu (27 Haziran - 27 Temmuz)</t>
  </si>
  <si>
    <t>Arama Ağı</t>
  </si>
  <si>
    <t>Günlük Bütçe</t>
  </si>
  <si>
    <t>Maliyet</t>
  </si>
  <si>
    <t>Maliyet / Dönüşüm</t>
  </si>
  <si>
    <t>150 ₺</t>
  </si>
  <si>
    <t>75 ₺</t>
  </si>
  <si>
    <t>408 ₺</t>
  </si>
  <si>
    <t>235 ₺</t>
  </si>
  <si>
    <t>25 ₺</t>
  </si>
  <si>
    <t>115 ₺</t>
  </si>
  <si>
    <t>70 ₺</t>
  </si>
  <si>
    <t>95 ₺</t>
  </si>
  <si>
    <t>100 ₺</t>
  </si>
  <si>
    <t>125 ₺</t>
  </si>
  <si>
    <t>50 ₺</t>
  </si>
  <si>
    <t>200 ₺</t>
  </si>
  <si>
    <t>72 ₺</t>
  </si>
  <si>
    <t>Dedeman Otel Google Ads Eylül Ayı Raporu (27 Ağustos - 27 Eylül)</t>
  </si>
  <si>
    <t>Dedeman Otel Google Ads Ekim Ayı Raporu (27 Eylül - 27 Ekim)</t>
  </si>
  <si>
    <r>
      <t xml:space="preserve">Dönüşümler (Rezervasyon İsteği) / </t>
    </r>
    <r>
      <rPr>
        <b/>
        <sz val="11"/>
        <color rgb="FFC00000"/>
        <rFont val="Calibri"/>
        <family val="2"/>
        <charset val="162"/>
        <scheme val="minor"/>
      </rPr>
      <t>Yeni</t>
    </r>
  </si>
  <si>
    <t>Dönüşümler            (Eylül ve Ekim)</t>
  </si>
  <si>
    <t>Dönüşümler  (Rezervasyon İsteği)</t>
  </si>
  <si>
    <t>Not</t>
  </si>
  <si>
    <t>Arama ağındaki dönüşümler/rezervasyon isteği Temmuz ayını kapsamamaktadır.</t>
  </si>
  <si>
    <t>Yeniden pazarlama reklamlarında dönüşümler sadece Eylül ve Ekim ayını kapsamaktadır.</t>
  </si>
  <si>
    <t>Google Ads / Temmuz - Ağustos - Eylül - Ekim Ayları Genel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</si>
</sst>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0"/>
      <color rgb="FF3C4043"/>
      <name val="Arial"/>
      <family val="2"/>
      <charset val="162"/>
    </font>
    <font>
      <sz val="10"/>
      <color rgb="FF202124"/>
      <name val="Arial"/>
      <family val="2"/>
      <charset val="162"/>
    </font>
    <font>
      <b/>
      <sz val="12"/>
      <color rgb="FFC0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189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0" fontId="8" fillId="0" borderId="0" xfId="0" applyFont="1" applyAlignment="1">
      <alignment horizontal="center" vertical="center"/>
    </xf>
    <xf numFmtId="0" fontId="8" fillId="0" borderId="0" xfId="0" applyFont="1"/>
    <xf numFmtId="4" fontId="0" fillId="0" borderId="0" xfId="0" applyNumberFormat="1"/>
    <xf numFmtId="1" fontId="0" fillId="0" borderId="0" xfId="0" applyNumberFormat="1"/>
    <xf numFmtId="3" fontId="0" fillId="13" borderId="0" xfId="0" applyNumberFormat="1" applyFill="1"/>
    <xf numFmtId="1" fontId="0" fillId="13" borderId="0" xfId="0" applyNumberFormat="1" applyFill="1"/>
    <xf numFmtId="0" fontId="0" fillId="13" borderId="0" xfId="0" applyFill="1"/>
    <xf numFmtId="3" fontId="8" fillId="0" borderId="0" xfId="0" applyNumberFormat="1" applyFont="1"/>
    <xf numFmtId="0" fontId="8" fillId="9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3" fontId="2" fillId="13" borderId="0" xfId="0" applyNumberFormat="1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4" fontId="3" fillId="13" borderId="0" xfId="0" applyNumberFormat="1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3" fontId="10" fillId="13" borderId="0" xfId="0" applyNumberFormat="1" applyFont="1" applyFill="1" applyAlignment="1">
      <alignment horizontal="center" vertical="center"/>
    </xf>
    <xf numFmtId="4" fontId="10" fillId="13" borderId="0" xfId="0" applyNumberFormat="1" applyFont="1" applyFill="1" applyAlignment="1">
      <alignment horizontal="center" vertical="center"/>
    </xf>
    <xf numFmtId="2" fontId="3" fillId="13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3" fontId="4" fillId="0" borderId="0" xfId="3" applyNumberFormat="1" applyAlignment="1">
      <alignment horizontal="center" vertical="center"/>
    </xf>
    <xf numFmtId="4" fontId="4" fillId="0" borderId="0" xfId="3" applyNumberFormat="1" applyAlignment="1">
      <alignment horizontal="center" vertical="center"/>
    </xf>
    <xf numFmtId="3" fontId="4" fillId="13" borderId="0" xfId="3" applyNumberFormat="1" applyFill="1" applyAlignment="1">
      <alignment horizontal="center" vertical="center"/>
    </xf>
    <xf numFmtId="4" fontId="4" fillId="13" borderId="0" xfId="3" applyNumberFormat="1" applyFill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13" borderId="5" xfId="0" applyNumberFormat="1" applyFont="1" applyFill="1" applyBorder="1" applyAlignment="1">
      <alignment horizontal="center" vertical="center"/>
    </xf>
    <xf numFmtId="3" fontId="0" fillId="13" borderId="6" xfId="0" applyNumberForma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13" borderId="5" xfId="0" applyNumberFormat="1" applyFont="1" applyFill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3" fontId="0" fillId="0" borderId="5" xfId="0" applyNumberFormat="1" applyBorder="1"/>
    <xf numFmtId="3" fontId="0" fillId="0" borderId="6" xfId="0" applyNumberFormat="1" applyBorder="1"/>
    <xf numFmtId="0" fontId="8" fillId="10" borderId="5" xfId="0" applyFont="1" applyFill="1" applyBorder="1" applyAlignment="1">
      <alignment horizontal="center" vertical="center"/>
    </xf>
    <xf numFmtId="1" fontId="4" fillId="0" borderId="5" xfId="3" applyNumberFormat="1" applyBorder="1" applyAlignment="1">
      <alignment horizontal="center" vertical="center"/>
    </xf>
    <xf numFmtId="1" fontId="4" fillId="13" borderId="5" xfId="3" applyNumberForma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4" fontId="4" fillId="0" borderId="6" xfId="3" applyNumberFormat="1" applyBorder="1" applyAlignment="1">
      <alignment horizontal="center" vertical="center"/>
    </xf>
    <xf numFmtId="4" fontId="4" fillId="13" borderId="6" xfId="3" applyNumberFormat="1" applyFill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3" fontId="8" fillId="12" borderId="10" xfId="0" applyNumberFormat="1" applyFont="1" applyFill="1" applyBorder="1" applyAlignment="1">
      <alignment horizontal="center" vertical="center"/>
    </xf>
    <xf numFmtId="4" fontId="8" fillId="12" borderId="10" xfId="0" applyNumberFormat="1" applyFont="1" applyFill="1" applyBorder="1" applyAlignment="1">
      <alignment horizontal="center" vertical="center"/>
    </xf>
    <xf numFmtId="4" fontId="8" fillId="12" borderId="2" xfId="0" applyNumberFormat="1" applyFont="1" applyFill="1" applyBorder="1" applyAlignment="1">
      <alignment horizontal="center" vertical="center"/>
    </xf>
    <xf numFmtId="4" fontId="8" fillId="12" borderId="11" xfId="0" applyNumberFormat="1" applyFont="1" applyFill="1" applyBorder="1" applyAlignment="1">
      <alignment horizontal="center" vertical="center"/>
    </xf>
    <xf numFmtId="3" fontId="8" fillId="12" borderId="12" xfId="0" applyNumberFormat="1" applyFont="1" applyFill="1" applyBorder="1" applyAlignment="1">
      <alignment horizontal="center" vertical="center"/>
    </xf>
    <xf numFmtId="3" fontId="8" fillId="12" borderId="2" xfId="0" applyNumberFormat="1" applyFont="1" applyFill="1" applyBorder="1" applyAlignment="1">
      <alignment horizontal="center" vertical="center"/>
    </xf>
    <xf numFmtId="3" fontId="8" fillId="12" borderId="11" xfId="0" applyNumberFormat="1" applyFont="1" applyFill="1" applyBorder="1" applyAlignment="1">
      <alignment horizontal="center" vertical="center"/>
    </xf>
    <xf numFmtId="10" fontId="8" fillId="12" borderId="12" xfId="0" applyNumberFormat="1" applyFont="1" applyFill="1" applyBorder="1"/>
    <xf numFmtId="0" fontId="8" fillId="12" borderId="2" xfId="0" applyFont="1" applyFill="1" applyBorder="1" applyAlignment="1">
      <alignment horizontal="center"/>
    </xf>
    <xf numFmtId="3" fontId="8" fillId="12" borderId="10" xfId="0" applyNumberFormat="1" applyFont="1" applyFill="1" applyBorder="1" applyAlignment="1">
      <alignment horizontal="center"/>
    </xf>
    <xf numFmtId="3" fontId="8" fillId="12" borderId="2" xfId="0" applyNumberFormat="1" applyFont="1" applyFill="1" applyBorder="1" applyAlignment="1">
      <alignment horizontal="center"/>
    </xf>
    <xf numFmtId="0" fontId="1" fillId="2" borderId="13" xfId="0" applyFont="1" applyFill="1" applyBorder="1"/>
    <xf numFmtId="0" fontId="8" fillId="12" borderId="14" xfId="0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4" xfId="0" applyNumberFormat="1" applyBorder="1"/>
    <xf numFmtId="0" fontId="8" fillId="3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13" borderId="14" xfId="0" applyFill="1" applyBorder="1" applyAlignment="1">
      <alignment wrapText="1"/>
    </xf>
    <xf numFmtId="0" fontId="0" fillId="0" borderId="14" xfId="0" applyBorder="1"/>
    <xf numFmtId="0" fontId="8" fillId="12" borderId="15" xfId="0" applyFont="1" applyFill="1" applyBorder="1" applyAlignment="1">
      <alignment horizontal="left" wrapText="1"/>
    </xf>
    <xf numFmtId="0" fontId="0" fillId="0" borderId="15" xfId="0" applyBorder="1" applyAlignment="1">
      <alignment wrapText="1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1" xfId="0" applyFont="1" applyFill="1" applyBorder="1"/>
    <xf numFmtId="0" fontId="1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1" fillId="2" borderId="5" xfId="0" applyFont="1" applyFill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10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4" fillId="0" borderId="0" xfId="3" applyAlignment="1">
      <alignment horizontal="center" vertical="center"/>
    </xf>
    <xf numFmtId="3" fontId="4" fillId="0" borderId="0" xfId="3" applyNumberFormat="1" applyAlignment="1">
      <alignment horizontal="center" vertical="center"/>
    </xf>
    <xf numFmtId="0" fontId="4" fillId="0" borderId="0" xfId="4" applyAlignment="1">
      <alignment horizontal="center" vertical="center"/>
    </xf>
    <xf numFmtId="3" fontId="4" fillId="0" borderId="0" xfId="4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3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wrapText="1"/>
    </xf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8" fillId="12" borderId="0" xfId="0" applyFont="1" applyFill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3" fillId="13" borderId="0" xfId="0" applyNumberFormat="1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4" fontId="0" fillId="13" borderId="0" xfId="0" applyNumberFormat="1" applyFill="1" applyAlignment="1">
      <alignment horizontal="center" vertical="center"/>
    </xf>
    <xf numFmtId="10" fontId="2" fillId="13" borderId="0" xfId="0" applyNumberFormat="1" applyFont="1" applyFill="1" applyAlignment="1">
      <alignment horizontal="center" vertical="center"/>
    </xf>
    <xf numFmtId="3" fontId="0" fillId="13" borderId="0" xfId="0" applyNumberFormat="1" applyFill="1" applyAlignment="1">
      <alignment horizontal="center" vertical="center"/>
    </xf>
    <xf numFmtId="4" fontId="0" fillId="13" borderId="6" xfId="0" applyNumberFormat="1" applyFill="1" applyBorder="1" applyAlignment="1">
      <alignment horizontal="center" vertical="center"/>
    </xf>
    <xf numFmtId="10" fontId="8" fillId="12" borderId="12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2" fontId="0" fillId="13" borderId="0" xfId="0" applyNumberFormat="1" applyFill="1" applyAlignment="1">
      <alignment horizontal="center" vertical="center"/>
    </xf>
    <xf numFmtId="3" fontId="2" fillId="13" borderId="5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2" fontId="3" fillId="13" borderId="0" xfId="0" applyNumberFormat="1" applyFont="1" applyFill="1"/>
    <xf numFmtId="2" fontId="2" fillId="13" borderId="0" xfId="0" applyNumberFormat="1" applyFont="1" applyFill="1"/>
    <xf numFmtId="2" fontId="2" fillId="13" borderId="0" xfId="0" applyNumberFormat="1" applyFont="1" applyFill="1" applyAlignment="1">
      <alignment horizontal="center" vertical="center"/>
    </xf>
    <xf numFmtId="2" fontId="3" fillId="0" borderId="0" xfId="0" applyNumberFormat="1" applyFont="1"/>
    <xf numFmtId="4" fontId="8" fillId="12" borderId="2" xfId="0" applyNumberFormat="1" applyFont="1" applyFill="1" applyBorder="1" applyAlignment="1">
      <alignment horizontal="left" indent="2"/>
    </xf>
    <xf numFmtId="4" fontId="2" fillId="0" borderId="0" xfId="0" applyNumberFormat="1" applyFont="1"/>
    <xf numFmtId="1" fontId="4" fillId="13" borderId="6" xfId="3" applyNumberFormat="1" applyFill="1" applyBorder="1" applyAlignment="1">
      <alignment horizontal="center" vertical="center"/>
    </xf>
    <xf numFmtId="1" fontId="4" fillId="0" borderId="0" xfId="3" applyNumberFormat="1" applyBorder="1" applyAlignment="1">
      <alignment horizontal="center" vertical="center"/>
    </xf>
    <xf numFmtId="1" fontId="4" fillId="0" borderId="6" xfId="3" applyNumberFormat="1" applyBorder="1" applyAlignment="1">
      <alignment horizontal="center" vertical="center"/>
    </xf>
    <xf numFmtId="1" fontId="4" fillId="13" borderId="0" xfId="3" applyNumberForma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13" borderId="0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10" fontId="2" fillId="13" borderId="0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12" borderId="17" xfId="0" applyFill="1" applyBorder="1" applyAlignment="1">
      <alignment wrapText="1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</cellXfs>
  <cellStyles count="7">
    <cellStyle name="Normal" xfId="0" builtinId="0"/>
    <cellStyle name="Normal 2" xfId="2" xr:uid="{821E9E5D-50DF-43BF-B6E0-D1C457A94B3D}"/>
    <cellStyle name="Normal 3" xfId="3" xr:uid="{8B0A2CDE-954B-4559-8419-F96332675EDE}"/>
    <cellStyle name="Normal 4" xfId="5" xr:uid="{ECCDFFB5-D349-4B01-898B-6857B534323D}"/>
    <cellStyle name="Normal 5" xfId="4" xr:uid="{D89B1FB8-7179-4AD4-B641-450B8D88CFA5}"/>
    <cellStyle name="Normal 6" xfId="1" xr:uid="{958E0D38-510D-4450-901A-DE522B9FA5E4}"/>
    <cellStyle name="Normal 7" xfId="6" xr:uid="{96E89C58-1548-47D0-BFF4-9F4C3495B2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F134-6544-4517-8624-4A722DA7FB4F}">
  <dimension ref="A1:R28"/>
  <sheetViews>
    <sheetView tabSelected="1" zoomScale="85" zoomScaleNormal="85" workbookViewId="0">
      <pane xSplit="1" topLeftCell="B1" activePane="topRight" state="frozen"/>
      <selection pane="topRight" sqref="A1:P1"/>
    </sheetView>
  </sheetViews>
  <sheetFormatPr defaultColWidth="23.5703125" defaultRowHeight="15" x14ac:dyDescent="0.25"/>
  <cols>
    <col min="1" max="1" width="31.28515625" style="3" customWidth="1"/>
    <col min="2" max="2" width="19.140625" customWidth="1"/>
    <col min="3" max="3" width="18.28515625" customWidth="1"/>
    <col min="4" max="4" width="19.85546875" customWidth="1"/>
    <col min="5" max="6" width="15.7109375" customWidth="1"/>
    <col min="7" max="7" width="24.7109375" customWidth="1"/>
    <col min="8" max="8" width="21.5703125" customWidth="1"/>
    <col min="9" max="10" width="23" customWidth="1"/>
    <col min="11" max="11" width="24.42578125" customWidth="1"/>
    <col min="12" max="13" width="16" customWidth="1"/>
    <col min="14" max="14" width="21" customWidth="1"/>
    <col min="15" max="15" width="21" style="115" customWidth="1"/>
    <col min="16" max="16" width="16" customWidth="1"/>
  </cols>
  <sheetData>
    <row r="1" spans="1:18" s="1" customFormat="1" ht="43.5" customHeight="1" thickBot="1" x14ac:dyDescent="0.35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8" s="1" customFormat="1" ht="19.5" thickTop="1" x14ac:dyDescent="0.3">
      <c r="A2" s="75"/>
      <c r="B2" s="92" t="s">
        <v>31</v>
      </c>
      <c r="C2" s="93"/>
      <c r="D2" s="93"/>
      <c r="E2" s="93"/>
      <c r="F2" s="93"/>
      <c r="G2" s="93"/>
      <c r="H2" s="94"/>
      <c r="I2" s="87" t="s">
        <v>0</v>
      </c>
      <c r="J2" s="88"/>
      <c r="K2" s="89"/>
      <c r="L2" s="90" t="s">
        <v>1</v>
      </c>
      <c r="M2" s="90"/>
      <c r="N2" s="90"/>
      <c r="O2" s="90"/>
      <c r="P2" s="91"/>
    </row>
    <row r="3" spans="1:18" s="7" customFormat="1" ht="36" customHeight="1" x14ac:dyDescent="0.25">
      <c r="A3" s="81" t="s">
        <v>2</v>
      </c>
      <c r="B3" s="50" t="s">
        <v>3</v>
      </c>
      <c r="C3" s="14" t="s">
        <v>4</v>
      </c>
      <c r="D3" s="15" t="s">
        <v>5</v>
      </c>
      <c r="E3" s="16" t="s">
        <v>6</v>
      </c>
      <c r="F3" s="17" t="s">
        <v>26</v>
      </c>
      <c r="G3" s="18" t="s">
        <v>56</v>
      </c>
      <c r="H3" s="51" t="s">
        <v>7</v>
      </c>
      <c r="I3" s="54" t="s">
        <v>28</v>
      </c>
      <c r="J3" s="31" t="s">
        <v>6</v>
      </c>
      <c r="K3" s="51" t="s">
        <v>29</v>
      </c>
      <c r="L3" s="60" t="s">
        <v>3</v>
      </c>
      <c r="M3" s="31" t="s">
        <v>8</v>
      </c>
      <c r="N3" s="32" t="s">
        <v>30</v>
      </c>
      <c r="O3" s="18" t="s">
        <v>55</v>
      </c>
      <c r="P3" s="51" t="s">
        <v>6</v>
      </c>
      <c r="Q3" s="6"/>
    </row>
    <row r="4" spans="1:18" x14ac:dyDescent="0.25">
      <c r="A4" s="82" t="s">
        <v>9</v>
      </c>
      <c r="B4" s="37">
        <f>Ağustos!C4+Eylül!C4+Ekim!C4+Temmuz!B4</f>
        <v>8890</v>
      </c>
      <c r="C4" s="180">
        <f>Ağustos!D4+Eylül!D4+Ekim!D4+Temmuz!C4</f>
        <v>90699</v>
      </c>
      <c r="D4" s="180">
        <f>Ağustos!E4+Eylül!E4+Ekim!E4+Temmuz!D4</f>
        <v>7.580000000000001</v>
      </c>
      <c r="E4" s="180">
        <f>Ağustos!F4+Eylül!F4+Ekim!F4+Temmuz!E4</f>
        <v>16873.98</v>
      </c>
      <c r="F4" s="183">
        <f>Ağustos!G4+Eylül!G4+Ekim!G4+Temmuz!G4</f>
        <v>0.41470000000000001</v>
      </c>
      <c r="G4" s="180">
        <f>Ağustos!H4+Eylül!H4+Ekim!H4</f>
        <v>823</v>
      </c>
      <c r="H4" s="180">
        <f>Ağustos!I4+Eylül!I4+Ekim!I4+Temmuz!H4</f>
        <v>3890</v>
      </c>
      <c r="I4" s="55">
        <f>Temmuz!I4+Ağustos!J4+Eylül!J4+Ekim!J4</f>
        <v>4629</v>
      </c>
      <c r="J4" s="177">
        <f>Temmuz!J4+Ağustos!K4+Eylül!K4+Ekim!K4</f>
        <v>16170.960000000001</v>
      </c>
      <c r="K4" s="178">
        <f>Temmuz!K4+Ağustos!L4+Eylül!L4+Ekim!L4</f>
        <v>15.959999999999999</v>
      </c>
      <c r="L4" s="33">
        <f>Temmuz!L4+Ağustos!M4+Eylül!M4+Ekim!M4</f>
        <v>4419</v>
      </c>
      <c r="M4" s="132">
        <f>Temmuz!M4+Ağustos!N4+Eylül!N4+Ekim!N4</f>
        <v>93327</v>
      </c>
      <c r="N4" s="132">
        <f>Temmuz!N4+Ağustos!O4+Eylül!O4+Ekim!O4</f>
        <v>2.8289999999999997</v>
      </c>
      <c r="O4" s="34">
        <f>Eylül!P4+Ekim!P4</f>
        <v>78</v>
      </c>
      <c r="P4" s="38">
        <f>Temmuz!O4+Ağustos!P4+Eylül!Q4+Ekim!Q4</f>
        <v>2967.34</v>
      </c>
      <c r="Q4" s="2"/>
      <c r="R4" s="9"/>
    </row>
    <row r="5" spans="1:18" s="12" customFormat="1" x14ac:dyDescent="0.25">
      <c r="A5" s="83" t="s">
        <v>10</v>
      </c>
      <c r="B5" s="168">
        <f>Ağustos!C5+Eylül!C5+Ekim!C5+Temmuz!B5</f>
        <v>1832</v>
      </c>
      <c r="C5" s="181">
        <f>Ağustos!D5+Eylül!D5+Ekim!D5+Temmuz!C5</f>
        <v>13543</v>
      </c>
      <c r="D5" s="181">
        <f>Ağustos!E5+Eylül!E5+Ekim!E5+Temmuz!D5</f>
        <v>13.629999999999999</v>
      </c>
      <c r="E5" s="181">
        <f>Ağustos!F5+Eylül!F5+Ekim!F5+Temmuz!E5</f>
        <v>7646.9000000000005</v>
      </c>
      <c r="F5" s="184">
        <f>Ağustos!G5+Eylül!G5+Ekim!G5+Temmuz!G5</f>
        <v>0.49449999999999994</v>
      </c>
      <c r="G5" s="181">
        <f>Ağustos!H5+Eylül!H5+Ekim!H5</f>
        <v>111</v>
      </c>
      <c r="H5" s="181">
        <f>Ağustos!I5+Eylül!I5+Ekim!I5+Temmuz!H5</f>
        <v>787</v>
      </c>
      <c r="I5" s="56">
        <f>Temmuz!I5+Ağustos!J5+Eylül!J5+Ekim!J5</f>
        <v>1848</v>
      </c>
      <c r="J5" s="179">
        <f>Temmuz!J5+Ağustos!K5+Eylül!K5+Ekim!K5</f>
        <v>7571.59</v>
      </c>
      <c r="K5" s="176">
        <f>Temmuz!K5+Ağustos!L5+Eylül!L5+Ekim!L5</f>
        <v>18.37</v>
      </c>
      <c r="L5" s="35">
        <f>Temmuz!L5+Ağustos!M5+Eylül!M5+Ekim!M5</f>
        <v>2265</v>
      </c>
      <c r="M5" s="35">
        <f>Temmuz!M5+Ağustos!N5+Eylül!N5+Ekim!N5</f>
        <v>65084</v>
      </c>
      <c r="N5" s="35">
        <f>Temmuz!N5+Ağustos!O5+Eylül!O5+Ekim!O5</f>
        <v>3.07</v>
      </c>
      <c r="O5" s="36">
        <f>Eylül!P5+Ekim!P5</f>
        <v>28</v>
      </c>
      <c r="P5" s="43">
        <f>Temmuz!O5+Ağustos!P5+Eylül!Q5+Ekim!Q5</f>
        <v>1969.64</v>
      </c>
      <c r="Q5" s="10"/>
      <c r="R5" s="11"/>
    </row>
    <row r="6" spans="1:18" x14ac:dyDescent="0.25">
      <c r="A6" s="82" t="s">
        <v>11</v>
      </c>
      <c r="B6" s="37">
        <f>Ağustos!C6+Eylül!C6+Ekim!C6+Temmuz!B6</f>
        <v>12426</v>
      </c>
      <c r="C6" s="180">
        <f>Ağustos!D6+Eylül!D6+Ekim!D6+Temmuz!C6</f>
        <v>117278</v>
      </c>
      <c r="D6" s="180">
        <f>Ağustos!E6+Eylül!E6+Ekim!E6+Temmuz!D6</f>
        <v>9.379999999999999</v>
      </c>
      <c r="E6" s="180">
        <f>Ağustos!F6+Eylül!F6+Ekim!F6+Temmuz!E6</f>
        <v>25947.769999999997</v>
      </c>
      <c r="F6" s="183">
        <f>Ağustos!G6+Eylül!G6+Ekim!G6+Temmuz!G6</f>
        <v>0.41620000000000001</v>
      </c>
      <c r="G6" s="180">
        <f>Ağustos!H6+Eylül!H6+Ekim!H6</f>
        <v>1191</v>
      </c>
      <c r="H6" s="180">
        <f>Ağustos!I6+Eylül!I6+Ekim!I6+Temmuz!H6</f>
        <v>4109</v>
      </c>
      <c r="I6" s="55">
        <f>Temmuz!I6+Ağustos!J6+Eylül!J6+Ekim!J6</f>
        <v>9647</v>
      </c>
      <c r="J6" s="177">
        <f>Temmuz!J6+Ağustos!K6+Eylül!K6+Ekim!K6</f>
        <v>28744.36</v>
      </c>
      <c r="K6" s="178">
        <f>Temmuz!K6+Ağustos!L6+Eylül!L6+Ekim!L6</f>
        <v>17.329999999999998</v>
      </c>
      <c r="L6" s="132">
        <f>Temmuz!L6+Ağustos!M6+Eylül!M6+Ekim!M6</f>
        <v>5696</v>
      </c>
      <c r="M6" s="132">
        <f>Temmuz!M6+Ağustos!N6+Eylül!N6+Ekim!N6</f>
        <v>97825</v>
      </c>
      <c r="N6" s="132">
        <f>Temmuz!N6+Ağustos!O6+Eylül!O6+Ekim!O6</f>
        <v>4.1500000000000004</v>
      </c>
      <c r="O6" s="34">
        <f>Eylül!P6+Ekim!P6</f>
        <v>62</v>
      </c>
      <c r="P6" s="38">
        <f>Temmuz!O6+Ağustos!P6+Eylül!Q6+Ekim!Q6</f>
        <v>5310.3</v>
      </c>
      <c r="Q6" s="2"/>
      <c r="R6" s="9"/>
    </row>
    <row r="7" spans="1:18" s="12" customFormat="1" x14ac:dyDescent="0.25">
      <c r="A7" s="83" t="s">
        <v>12</v>
      </c>
      <c r="B7" s="168">
        <f>Ağustos!C7+Eylül!C7+Ekim!C7+Temmuz!B7</f>
        <v>14129</v>
      </c>
      <c r="C7" s="181">
        <f>Ağustos!D7+Eylül!D7+Ekim!D7+Temmuz!C7</f>
        <v>106247</v>
      </c>
      <c r="D7" s="181">
        <f>Ağustos!E7+Eylül!E7+Ekim!E7+Temmuz!D7</f>
        <v>6.1</v>
      </c>
      <c r="E7" s="181">
        <f>Ağustos!F7+Eylül!F7+Ekim!F7+Temmuz!E7</f>
        <v>20560.12</v>
      </c>
      <c r="F7" s="184">
        <f>Ağustos!G7+Eylül!G7+Ekim!G7+Temmuz!G7</f>
        <v>0.54349999999999998</v>
      </c>
      <c r="G7" s="181">
        <f>Ağustos!H7+Eylül!H7+Ekim!H7</f>
        <v>937</v>
      </c>
      <c r="H7" s="181">
        <f>Ağustos!I7+Eylül!I7+Ekim!I7+Temmuz!H7</f>
        <v>7067</v>
      </c>
      <c r="I7" s="56">
        <f>Temmuz!I7+Ağustos!J7+Eylül!J7+Ekim!J7</f>
        <v>3882</v>
      </c>
      <c r="J7" s="179">
        <f>Temmuz!J7+Ağustos!K7+Eylül!K7+Ekim!K7</f>
        <v>11684.359999999999</v>
      </c>
      <c r="K7" s="176">
        <f>Temmuz!K7+Ağustos!L7+Eylül!L7+Ekim!L7</f>
        <v>13.1</v>
      </c>
      <c r="L7" s="35">
        <f>Temmuz!L7+Ağustos!M7+Eylül!M7+Ekim!M7</f>
        <v>3727</v>
      </c>
      <c r="M7" s="35">
        <f>Temmuz!M7+Ağustos!N7+Eylül!N7+Ekim!N7</f>
        <v>59420</v>
      </c>
      <c r="N7" s="35">
        <f>Temmuz!N7+Ağustos!O7+Eylül!O7+Ekim!O7</f>
        <v>3.6599999999999997</v>
      </c>
      <c r="O7" s="36">
        <f>Eylül!P7+Ekim!P7</f>
        <v>73</v>
      </c>
      <c r="P7" s="43">
        <f>Temmuz!O7+Ağustos!P7+Eylül!Q7+Ekim!Q7</f>
        <v>3757.99</v>
      </c>
      <c r="Q7" s="10"/>
      <c r="R7" s="11"/>
    </row>
    <row r="8" spans="1:18" x14ac:dyDescent="0.25">
      <c r="A8" s="82" t="s">
        <v>13</v>
      </c>
      <c r="B8" s="37">
        <f>Ağustos!C8+Eylül!C8+Ekim!C8+Temmuz!B8</f>
        <v>2093</v>
      </c>
      <c r="C8" s="180">
        <f>Ağustos!D8+Eylül!D8+Ekim!D8+Temmuz!C8</f>
        <v>16303</v>
      </c>
      <c r="D8" s="180">
        <f>Ağustos!E8+Eylül!E8+Ekim!E8+Temmuz!D8</f>
        <v>5.03</v>
      </c>
      <c r="E8" s="180">
        <f>Ağustos!F8+Eylül!F8+Ekim!F8+Temmuz!E8</f>
        <v>2534.42</v>
      </c>
      <c r="F8" s="183">
        <f>Ağustos!G8+Eylül!G8+Ekim!G8+Temmuz!G8</f>
        <v>0.53269999999999995</v>
      </c>
      <c r="G8" s="180">
        <f>Ağustos!H8+Eylül!H8+Ekim!H8</f>
        <v>119</v>
      </c>
      <c r="H8" s="180">
        <f>Ağustos!I8+Eylül!I8+Ekim!I8+Temmuz!H8</f>
        <v>1077</v>
      </c>
      <c r="I8" s="55">
        <f>Temmuz!I8+Ağustos!J8+Eylül!J8+Ekim!J8</f>
        <v>605</v>
      </c>
      <c r="J8" s="177">
        <f>Temmuz!J8+Ağustos!K8+Eylül!K8+Ekim!K8</f>
        <v>1923.2799999999997</v>
      </c>
      <c r="K8" s="178">
        <f>Temmuz!K8+Ağustos!L8+Eylül!L8+Ekim!L8</f>
        <v>13.76</v>
      </c>
      <c r="L8" s="132">
        <f>Temmuz!L8+Ağustos!M8+Eylül!M8+Ekim!M8</f>
        <v>2213</v>
      </c>
      <c r="M8" s="132">
        <f>Temmuz!M8+Ağustos!N8+Eylül!N8+Ekim!N8</f>
        <v>38569</v>
      </c>
      <c r="N8" s="132">
        <f>Temmuz!N8+Ağustos!O8+Eylül!O8+Ekim!O8</f>
        <v>3.26</v>
      </c>
      <c r="O8" s="34">
        <f>Eylül!P8+Ekim!P8</f>
        <v>41</v>
      </c>
      <c r="P8" s="38">
        <f>Temmuz!O8+Ağustos!P8+Eylül!Q8+Ekim!Q8</f>
        <v>1565.6200000000001</v>
      </c>
      <c r="Q8" s="2"/>
      <c r="R8" s="9"/>
    </row>
    <row r="9" spans="1:18" s="12" customFormat="1" x14ac:dyDescent="0.25">
      <c r="A9" s="83" t="s">
        <v>25</v>
      </c>
      <c r="B9" s="168">
        <f>Ağustos!C9+Eylül!C9+Ekim!C9+Temmuz!B9</f>
        <v>1687.08</v>
      </c>
      <c r="C9" s="181">
        <f>Ağustos!D9+Eylül!D9+Ekim!D9+Temmuz!C9</f>
        <v>12063</v>
      </c>
      <c r="D9" s="181">
        <f>Ağustos!E9+Eylül!E9+Ekim!E9+Temmuz!D9</f>
        <v>5.72</v>
      </c>
      <c r="E9" s="181">
        <f>Ağustos!F9+Eylül!F9+Ekim!F9+Temmuz!E9</f>
        <v>2897.4300000000003</v>
      </c>
      <c r="F9" s="184">
        <f>Ağustos!G9+Eylül!G9+Ekim!G9+Temmuz!G9</f>
        <v>0.57199999999999995</v>
      </c>
      <c r="G9" s="181">
        <f>Ağustos!H9+Eylül!H9+Ekim!H9</f>
        <v>204</v>
      </c>
      <c r="H9" s="181">
        <f>Ağustos!I9+Eylül!I9+Ekim!I9+Temmuz!H9</f>
        <v>935</v>
      </c>
      <c r="I9" s="56">
        <f>Temmuz!I9+Ağustos!J9+Eylül!J9+Ekim!J9</f>
        <v>519</v>
      </c>
      <c r="J9" s="179">
        <f>Temmuz!J9+Ağustos!K9+Eylül!K9+Ekim!K9</f>
        <v>1801.81</v>
      </c>
      <c r="K9" s="176">
        <f>Temmuz!K9+Ağustos!L9+Eylül!L9+Ekim!L9</f>
        <v>16.260000000000002</v>
      </c>
      <c r="L9" s="35">
        <f>Temmuz!L9+Ağustos!M9+Eylül!M9+Ekim!M9</f>
        <v>1368</v>
      </c>
      <c r="M9" s="35">
        <f>Temmuz!M9+Ağustos!N9+Eylül!N9+Ekim!N9</f>
        <v>28044</v>
      </c>
      <c r="N9" s="35">
        <f>Temmuz!N9+Ağustos!O9+Eylül!O9+Ekim!O9</f>
        <v>4.7899999999999991</v>
      </c>
      <c r="O9" s="36">
        <f>Eylül!P9+Ekim!P9</f>
        <v>41</v>
      </c>
      <c r="P9" s="43">
        <f>Temmuz!O9+Ağustos!P9+Eylül!Q9+Ekim!Q9</f>
        <v>1307.3399999999999</v>
      </c>
      <c r="Q9" s="10"/>
      <c r="R9" s="11"/>
    </row>
    <row r="10" spans="1:18" x14ac:dyDescent="0.25">
      <c r="A10" s="82" t="s">
        <v>14</v>
      </c>
      <c r="B10" s="37">
        <f>Ağustos!C10+Eylül!C10+Ekim!C10+Temmuz!B10</f>
        <v>7171</v>
      </c>
      <c r="C10" s="180">
        <f>Ağustos!D10+Eylül!D10+Ekim!D10+Temmuz!C10</f>
        <v>49749</v>
      </c>
      <c r="D10" s="180">
        <f>Ağustos!E10+Eylül!E10+Ekim!E10+Temmuz!D10</f>
        <v>6.1899999999999995</v>
      </c>
      <c r="E10" s="180">
        <f>Ağustos!F10+Eylül!F10+Ekim!F10+Temmuz!E10</f>
        <v>11090.89</v>
      </c>
      <c r="F10" s="183">
        <f>Ağustos!G10+Eylül!G10+Ekim!G10+Temmuz!G10</f>
        <v>0.57199999999999995</v>
      </c>
      <c r="G10" s="180">
        <f>Ağustos!H10+Eylül!H10+Ekim!H10</f>
        <v>391</v>
      </c>
      <c r="H10" s="180">
        <f>Ağustos!I10+Eylül!I10+Ekim!I10+Temmuz!H10</f>
        <v>2640</v>
      </c>
      <c r="I10" s="55">
        <f>Temmuz!I10+Ağustos!J10+Eylül!J10+Ekim!J10</f>
        <v>1808</v>
      </c>
      <c r="J10" s="177">
        <f>Temmuz!J10+Ağustos!K10+Eylül!K10+Ekim!K10</f>
        <v>5221.2999999999993</v>
      </c>
      <c r="K10" s="178">
        <f>Temmuz!K10+Ağustos!L10+Eylül!L10+Ekim!L10</f>
        <v>12.810000000000002</v>
      </c>
      <c r="L10" s="132">
        <f>Temmuz!L10+Ağustos!M10+Eylül!M10+Ekim!M10</f>
        <v>1169</v>
      </c>
      <c r="M10" s="132">
        <f>Temmuz!M10+Ağustos!N10+Eylül!N10+Ekim!N10</f>
        <v>18058.402999999998</v>
      </c>
      <c r="N10" s="132">
        <f>Temmuz!N10+Ağustos!O10+Eylül!O10+Ekim!O10</f>
        <v>6</v>
      </c>
      <c r="O10" s="34">
        <f>Eylül!P10+Ekim!P10</f>
        <v>54</v>
      </c>
      <c r="P10" s="38">
        <f>Temmuz!O10+Ağustos!P10+Eylül!Q10+Ekim!Q10</f>
        <v>1707.37</v>
      </c>
      <c r="Q10" s="2"/>
      <c r="R10" s="9"/>
    </row>
    <row r="11" spans="1:18" s="12" customFormat="1" x14ac:dyDescent="0.25">
      <c r="A11" s="83" t="s">
        <v>15</v>
      </c>
      <c r="B11" s="168">
        <f>Ağustos!C11+Eylül!C11+Ekim!C11+Temmuz!B11</f>
        <v>5604</v>
      </c>
      <c r="C11" s="181">
        <f>Ağustos!D11+Eylül!D11+Ekim!D11+Temmuz!C11</f>
        <v>27975</v>
      </c>
      <c r="D11" s="181">
        <f>Ağustos!E11+Eylül!E11+Ekim!E11+Temmuz!D11</f>
        <v>3.8800000000000003</v>
      </c>
      <c r="E11" s="181">
        <f>Ağustos!F11+Eylül!F11+Ekim!F11+Temmuz!E11</f>
        <v>5193.82</v>
      </c>
      <c r="F11" s="184">
        <f>Ağustos!G11+Eylül!G11+Ekim!G11+Temmuz!G11</f>
        <v>0.84529999999999994</v>
      </c>
      <c r="G11" s="181">
        <f>Ağustos!H11+Eylül!H11+Ekim!H11</f>
        <v>316</v>
      </c>
      <c r="H11" s="181">
        <f>Ağustos!I11+Eylül!I11+Ekim!I11+Temmuz!H11</f>
        <v>3064</v>
      </c>
      <c r="I11" s="56">
        <f>Temmuz!I11+Ağustos!J11+Eylül!J11+Ekim!J11</f>
        <v>1212</v>
      </c>
      <c r="J11" s="179">
        <f>Temmuz!J11+Ağustos!K11+Eylül!K11+Ekim!K11</f>
        <v>4311.42</v>
      </c>
      <c r="K11" s="176">
        <f>Temmuz!K11+Ağustos!L11+Eylül!L11+Ekim!L11</f>
        <v>16.52</v>
      </c>
      <c r="L11" s="35">
        <f>Temmuz!L11+Ağustos!M11+Eylül!M11+Ekim!M11</f>
        <v>1571</v>
      </c>
      <c r="M11" s="35">
        <f>Temmuz!M11+Ağustos!N11+Eylül!N11+Ekim!N11</f>
        <v>40985</v>
      </c>
      <c r="N11" s="35">
        <f>Temmuz!N11+Ağustos!O11+Eylül!O11+Ekim!O11</f>
        <v>3.9400000000000004</v>
      </c>
      <c r="O11" s="36">
        <f>Eylül!P11+Ekim!P11</f>
        <v>83</v>
      </c>
      <c r="P11" s="43">
        <f>Temmuz!O11+Ağustos!P11+Eylül!Q11+Ekim!Q11</f>
        <v>1513.0400000000002</v>
      </c>
      <c r="Q11" s="10"/>
      <c r="R11" s="11"/>
    </row>
    <row r="12" spans="1:18" x14ac:dyDescent="0.25">
      <c r="A12" s="82" t="s">
        <v>16</v>
      </c>
      <c r="B12" s="37">
        <f>Ağustos!C12+Eylül!C12+Ekim!C12+Temmuz!B12</f>
        <v>6180</v>
      </c>
      <c r="C12" s="180">
        <f>Ağustos!D12+Eylül!D12+Ekim!D12+Temmuz!C12</f>
        <v>33977</v>
      </c>
      <c r="D12" s="180">
        <f>Ağustos!E12+Eylül!E12+Ekim!E12+Temmuz!D12</f>
        <v>4.01</v>
      </c>
      <c r="E12" s="180">
        <f>Ağustos!F12+Eylül!F12+Ekim!F12+Temmuz!E12</f>
        <v>6267.78</v>
      </c>
      <c r="F12" s="183">
        <f>Ağustos!G12+Eylül!G12+Ekim!G12+Temmuz!G12</f>
        <v>0.73970000000000002</v>
      </c>
      <c r="G12" s="180">
        <f>Ağustos!H12+Eylül!H12+Ekim!H12</f>
        <v>639</v>
      </c>
      <c r="H12" s="180">
        <f>Ağustos!I12+Eylül!I12+Ekim!I12+Temmuz!H12</f>
        <v>2902</v>
      </c>
      <c r="I12" s="55">
        <f>Temmuz!I12+Ağustos!J12+Eylül!J12+Ekim!J12</f>
        <v>877</v>
      </c>
      <c r="J12" s="177">
        <f>Temmuz!J12+Ağustos!K12+Eylül!K12+Ekim!K12</f>
        <v>3938.4300000000003</v>
      </c>
      <c r="K12" s="178">
        <f>Temmuz!K12+Ağustos!L12+Eylül!L12+Ekim!L12</f>
        <v>19.04</v>
      </c>
      <c r="L12" s="132">
        <f>Temmuz!L12+Ağustos!M12+Eylül!M12+Ekim!M12</f>
        <v>1857</v>
      </c>
      <c r="M12" s="132">
        <f>Temmuz!M12+Ağustos!N12+Eylül!N12+Ekim!N12</f>
        <v>56444</v>
      </c>
      <c r="N12" s="132">
        <f>Temmuz!N12+Ağustos!O12+Eylül!O12+Ekim!O12</f>
        <v>4.0199999999999996</v>
      </c>
      <c r="O12" s="34">
        <f>Eylül!P12+Ekim!P12</f>
        <v>54</v>
      </c>
      <c r="P12" s="38">
        <f>Temmuz!O12+Ağustos!P12+Eylül!Q12+Ekim!Q12</f>
        <v>1854.75</v>
      </c>
      <c r="Q12" s="2"/>
      <c r="R12" s="9"/>
    </row>
    <row r="13" spans="1:18" s="12" customFormat="1" x14ac:dyDescent="0.25">
      <c r="A13" s="83" t="s">
        <v>17</v>
      </c>
      <c r="B13" s="168">
        <f>Ağustos!C13+Eylül!C13+Ekim!C13+Temmuz!B13</f>
        <v>5759</v>
      </c>
      <c r="C13" s="181">
        <f>Ağustos!D13+Eylül!D13+Ekim!D13+Temmuz!C13</f>
        <v>65739</v>
      </c>
      <c r="D13" s="181">
        <f>Ağustos!E13+Eylül!E13+Ekim!E13+Temmuz!D13</f>
        <v>8.02</v>
      </c>
      <c r="E13" s="181">
        <f>Ağustos!F13+Eylül!F13+Ekim!F13+Temmuz!E13</f>
        <v>10946.25</v>
      </c>
      <c r="F13" s="184">
        <f>Ağustos!G13+Eylül!G13+Ekim!G13+Temmuz!G13</f>
        <v>0.36930000000000002</v>
      </c>
      <c r="G13" s="181">
        <f>Ağustos!H13+Eylül!H13+Ekim!H13</f>
        <v>251</v>
      </c>
      <c r="H13" s="181">
        <f>Ağustos!I13+Eylül!I13+Ekim!I13+Temmuz!H13</f>
        <v>2828</v>
      </c>
      <c r="I13" s="56">
        <f>Temmuz!I13+Ağustos!J13+Eylül!J13+Ekim!J13</f>
        <v>1521</v>
      </c>
      <c r="J13" s="179">
        <f>Temmuz!J13+Ağustos!K13+Eylül!K13+Ekim!K13</f>
        <v>4665.9400000000005</v>
      </c>
      <c r="K13" s="176">
        <f>Temmuz!K13+Ağustos!L13+Eylül!L13+Ekim!L13</f>
        <v>15.42</v>
      </c>
      <c r="L13" s="35">
        <f>Temmuz!L13+Ağustos!M13+Eylül!M13+Ekim!M13</f>
        <v>1960</v>
      </c>
      <c r="M13" s="35">
        <f>Temmuz!M13+Ağustos!N13+Eylül!N13+Ekim!N13</f>
        <v>50564</v>
      </c>
      <c r="N13" s="35">
        <f>Temmuz!N13+Ağustos!O13+Eylül!O13+Ekim!O13</f>
        <v>4.99</v>
      </c>
      <c r="O13" s="36">
        <f>Eylül!P13+Ekim!P13</f>
        <v>20</v>
      </c>
      <c r="P13" s="43">
        <f>Temmuz!O13+Ağustos!P13+Eylül!Q13+Ekim!Q13</f>
        <v>2415.37</v>
      </c>
      <c r="Q13" s="10"/>
      <c r="R13" s="11"/>
    </row>
    <row r="14" spans="1:18" x14ac:dyDescent="0.25">
      <c r="A14" s="82" t="s">
        <v>18</v>
      </c>
      <c r="B14" s="37">
        <f>Ağustos!C14+Eylül!C14+Ekim!C14+Temmuz!B14</f>
        <v>6550</v>
      </c>
      <c r="C14" s="180">
        <f>Ağustos!D14+Eylül!D14+Ekim!D14+Temmuz!C14</f>
        <v>60666</v>
      </c>
      <c r="D14" s="180">
        <f>Ağustos!E14+Eylül!E14+Ekim!E14+Temmuz!D14</f>
        <v>6.85</v>
      </c>
      <c r="E14" s="180">
        <f>Ağustos!F14+Eylül!F14+Ekim!F14+Temmuz!E14</f>
        <v>10205.39</v>
      </c>
      <c r="F14" s="183">
        <f>Ağustos!G14+Eylül!G14+Ekim!G14+Temmuz!G14</f>
        <v>0.45810000000000001</v>
      </c>
      <c r="G14" s="180">
        <f>Ağustos!H14+Eylül!H14+Ekim!H14</f>
        <v>476</v>
      </c>
      <c r="H14" s="180">
        <f>Ağustos!I14+Eylül!I14+Ekim!I14+Temmuz!H14</f>
        <v>3541</v>
      </c>
      <c r="I14" s="55">
        <f>Temmuz!I14+Ağustos!J14+Eylül!J14+Ekim!J14</f>
        <v>2645.2561728395062</v>
      </c>
      <c r="J14" s="177">
        <f>Temmuz!J14+Ağustos!K14+Eylül!K14+Ekim!K14</f>
        <v>7915.85</v>
      </c>
      <c r="K14" s="178">
        <f>Temmuz!K14+Ağustos!L14+Eylül!L14+Ekim!L14</f>
        <v>14.170000000000002</v>
      </c>
      <c r="L14" s="132">
        <f>Temmuz!L14+Ağustos!M14+Eylül!M14+Ekim!M14</f>
        <v>4339.4480000000003</v>
      </c>
      <c r="M14" s="132">
        <f>Temmuz!M14+Ağustos!N14+Eylül!N14+Ekim!N14</f>
        <v>41732</v>
      </c>
      <c r="N14" s="132">
        <f>Temmuz!N14+Ağustos!O14+Eylül!O14+Ekim!O14</f>
        <v>4.0299999999999994</v>
      </c>
      <c r="O14" s="34">
        <f>Eylül!P14+Ekim!P14</f>
        <v>28</v>
      </c>
      <c r="P14" s="38">
        <f>Temmuz!O14+Ağustos!P14+Eylül!Q14+Ekim!Q14</f>
        <v>3267.26</v>
      </c>
      <c r="Q14" s="2"/>
      <c r="R14" s="9"/>
    </row>
    <row r="15" spans="1:18" s="12" customFormat="1" x14ac:dyDescent="0.25">
      <c r="A15" s="83" t="s">
        <v>19</v>
      </c>
      <c r="B15" s="168">
        <f>Ağustos!C15+Eylül!C15+Ekim!C15+Temmuz!B15</f>
        <v>4496</v>
      </c>
      <c r="C15" s="181">
        <f>Ağustos!D15+Eylül!D15+Ekim!D15+Temmuz!C15</f>
        <v>24361</v>
      </c>
      <c r="D15" s="181">
        <f>Ağustos!E15+Eylül!E15+Ekim!E15+Temmuz!D15</f>
        <v>3.74</v>
      </c>
      <c r="E15" s="181">
        <f>Ağustos!F15+Eylül!F15+Ekim!F15+Temmuz!E15</f>
        <v>3862.85</v>
      </c>
      <c r="F15" s="184">
        <f>Ağustos!G15+Eylül!G15+Ekim!G15+Temmuz!G15</f>
        <v>0.78920000000000001</v>
      </c>
      <c r="G15" s="181">
        <f>Ağustos!H15+Eylül!H15+Ekim!H15</f>
        <v>223</v>
      </c>
      <c r="H15" s="181">
        <f>Ağustos!I15+Eylül!I15+Ekim!I15+Temmuz!H15</f>
        <v>2685</v>
      </c>
      <c r="I15" s="56">
        <f>Temmuz!I15+Ağustos!J15+Eylül!J15+Ekim!J15</f>
        <v>1423</v>
      </c>
      <c r="J15" s="179">
        <f>Temmuz!J15+Ağustos!K15+Eylül!K15+Ekim!K15</f>
        <v>4769.0599999999995</v>
      </c>
      <c r="K15" s="176">
        <f>Temmuz!K15+Ağustos!L15+Eylül!L15+Ekim!L15</f>
        <v>14.549999999999999</v>
      </c>
      <c r="L15" s="35">
        <f>Temmuz!L15+Ağustos!M15+Eylül!M15+Ekim!M15</f>
        <v>1366</v>
      </c>
      <c r="M15" s="35">
        <f>Temmuz!M15+Ağustos!N15+Eylül!N15+Ekim!N15</f>
        <v>38324</v>
      </c>
      <c r="N15" s="35">
        <f>Temmuz!N15+Ağustos!O15+Eylül!O15+Ekim!O15</f>
        <v>3.9999999999999996</v>
      </c>
      <c r="O15" s="36">
        <f>Eylül!P15+Ekim!P15</f>
        <v>24</v>
      </c>
      <c r="P15" s="43">
        <f>Temmuz!O15+Ağustos!P15+Eylül!Q15+Ekim!Q15</f>
        <v>1380.3600000000001</v>
      </c>
      <c r="Q15" s="10"/>
      <c r="R15" s="11"/>
    </row>
    <row r="16" spans="1:18" x14ac:dyDescent="0.25">
      <c r="A16" s="82" t="s">
        <v>20</v>
      </c>
      <c r="B16" s="37">
        <f>Ağustos!C16+Eylül!C16+Ekim!C16+Temmuz!B16</f>
        <v>7906</v>
      </c>
      <c r="C16" s="180">
        <f>Ağustos!D16+Eylül!D16+Ekim!D16+Temmuz!C16</f>
        <v>58473</v>
      </c>
      <c r="D16" s="180">
        <f>Ağustos!E16+Eylül!E16+Ekim!E16+Temmuz!D16</f>
        <v>6.25</v>
      </c>
      <c r="E16" s="180">
        <f>Ağustos!F16+Eylül!F16+Ekim!F16+Temmuz!E16</f>
        <v>12666.100000000002</v>
      </c>
      <c r="F16" s="183">
        <f>Ağustos!G16+Eylül!G16+Ekim!G16+Temmuz!G16</f>
        <v>0.58750000000000002</v>
      </c>
      <c r="G16" s="180">
        <f>Ağustos!H16+Eylül!H16+Ekim!H16</f>
        <v>835</v>
      </c>
      <c r="H16" s="180">
        <f>Ağustos!I16+Eylül!I16+Ekim!I16+Temmuz!H16</f>
        <v>3623</v>
      </c>
      <c r="I16" s="55">
        <f>Temmuz!I16+Ağustos!J16+Eylül!J16+Ekim!J16</f>
        <v>3234</v>
      </c>
      <c r="J16" s="177">
        <f>Temmuz!J16+Ağustos!K16+Eylül!K16+Ekim!K16</f>
        <v>13130.52</v>
      </c>
      <c r="K16" s="178">
        <f>Temmuz!K16+Ağustos!L16+Eylül!L16+Ekim!L16</f>
        <v>18.98</v>
      </c>
      <c r="L16" s="132">
        <f>Temmuz!L16+Ağustos!M16+Eylül!M16+Ekim!M16</f>
        <v>6426</v>
      </c>
      <c r="M16" s="132">
        <f>Temmuz!M16+Ağustos!N16+Eylül!N16+Ekim!N16</f>
        <v>105684</v>
      </c>
      <c r="N16" s="132">
        <f>Temmuz!N16+Ağustos!O16+Eylül!O16+Ekim!O16</f>
        <v>3.5999999999999996</v>
      </c>
      <c r="O16" s="34">
        <f>Eylül!P16+Ekim!P16</f>
        <v>36</v>
      </c>
      <c r="P16" s="38">
        <f>Temmuz!O16+Ağustos!P16+Eylül!Q16+Ekim!Q16</f>
        <v>5464.1</v>
      </c>
      <c r="Q16" s="2"/>
      <c r="R16" s="9"/>
    </row>
    <row r="17" spans="1:18" s="12" customFormat="1" x14ac:dyDescent="0.25">
      <c r="A17" s="83" t="s">
        <v>21</v>
      </c>
      <c r="B17" s="168">
        <f>Ağustos!C17+Eylül!C17+Ekim!C17+Temmuz!B17</f>
        <v>6187</v>
      </c>
      <c r="C17" s="181">
        <f>Ağustos!D17+Eylül!D17+Ekim!D17+Temmuz!C17</f>
        <v>58056</v>
      </c>
      <c r="D17" s="181">
        <f>Ağustos!E17+Eylül!E17+Ekim!E17+Temmuz!D17</f>
        <v>6.51</v>
      </c>
      <c r="E17" s="181">
        <f>Ağustos!F17+Eylül!F17+Ekim!F17+Temmuz!E17</f>
        <v>9231.6200000000008</v>
      </c>
      <c r="F17" s="184">
        <f>Ağustos!G17+Eylül!G17+Ekim!G17+Temmuz!G17</f>
        <v>0.44479999999999997</v>
      </c>
      <c r="G17" s="181">
        <f>Ağustos!H17+Eylül!H17+Ekim!H17</f>
        <v>272</v>
      </c>
      <c r="H17" s="181">
        <f>Ağustos!I17+Eylül!I17+Ekim!I17+Temmuz!H17</f>
        <v>3368</v>
      </c>
      <c r="I17" s="56">
        <f>Temmuz!I17+Ağustos!J17+Eylül!J17+Ekim!J17</f>
        <v>2078</v>
      </c>
      <c r="J17" s="179">
        <f>Temmuz!J17+Ağustos!K17+Eylül!K17+Ekim!K17</f>
        <v>6583.69</v>
      </c>
      <c r="K17" s="176">
        <f>Temmuz!K17+Ağustos!L17+Eylül!L17+Ekim!L17</f>
        <v>14.530000000000001</v>
      </c>
      <c r="L17" s="35">
        <f>Temmuz!L17+Ağustos!M17+Eylül!M17+Ekim!M17</f>
        <v>2204</v>
      </c>
      <c r="M17" s="35">
        <f>Temmuz!M17+Ağustos!N17+Eylül!N17+Ekim!N17</f>
        <v>67537</v>
      </c>
      <c r="N17" s="35">
        <f>Temmuz!N17+Ağustos!O17+Eylül!O17+Ekim!O17</f>
        <v>4.09</v>
      </c>
      <c r="O17" s="36">
        <f>Eylül!P17+Ekim!P17</f>
        <v>54</v>
      </c>
      <c r="P17" s="43">
        <f>Temmuz!O17+Ağustos!P17+Eylül!Q17+Ekim!Q17</f>
        <v>2202.7600000000002</v>
      </c>
      <c r="Q17" s="10"/>
      <c r="R17" s="11"/>
    </row>
    <row r="18" spans="1:18" x14ac:dyDescent="0.25">
      <c r="A18" s="84" t="s">
        <v>22</v>
      </c>
      <c r="B18" s="37">
        <f>Ağustos!C18+Eylül!C18+Ekim!C18+Temmuz!B18</f>
        <v>4784</v>
      </c>
      <c r="C18" s="180">
        <f>Ağustos!D18+Eylül!D18+Ekim!D18+Temmuz!C18</f>
        <v>30336</v>
      </c>
      <c r="D18" s="180">
        <f>Ağustos!E18+Eylül!E18+Ekim!E18+Temmuz!D18</f>
        <v>4.66</v>
      </c>
      <c r="E18" s="180">
        <f>Ağustos!F18+Eylül!F18+Ekim!F18+Temmuz!E18</f>
        <v>5389.45</v>
      </c>
      <c r="F18" s="183">
        <f>Ağustos!G18+Eylül!G18+Ekim!G18+Temmuz!G18</f>
        <v>0.64889999999999992</v>
      </c>
      <c r="G18" s="180">
        <f>Ağustos!H18+Eylül!H18+Ekim!H18</f>
        <v>491</v>
      </c>
      <c r="H18" s="180">
        <f>Ağustos!I18+Eylül!I18+Ekim!I18+Temmuz!H18</f>
        <v>1854</v>
      </c>
      <c r="I18" s="55">
        <f>Temmuz!I18+Ağustos!J18+Eylül!J18+Ekim!J18</f>
        <v>1538</v>
      </c>
      <c r="J18" s="177">
        <f>Temmuz!J18+Ağustos!K18+Eylül!K18+Ekim!K18</f>
        <v>5263.16</v>
      </c>
      <c r="K18" s="178">
        <f>Temmuz!K18+Ağustos!L18+Eylül!L18+Ekim!L18</f>
        <v>14.11</v>
      </c>
      <c r="L18" s="132">
        <f>Temmuz!L18+Ağustos!M18+Eylül!M18+Ekim!M18</f>
        <v>1392</v>
      </c>
      <c r="M18" s="132">
        <f>Temmuz!M18+Ağustos!N18+Eylül!N18+Ekim!N18</f>
        <v>36657</v>
      </c>
      <c r="N18" s="132">
        <f>Temmuz!N18+Ağustos!O18+Eylül!O18+Ekim!O18</f>
        <v>3.84</v>
      </c>
      <c r="O18" s="34">
        <f>Eylül!P18+Ekim!P18</f>
        <v>31</v>
      </c>
      <c r="P18" s="38">
        <f>Temmuz!O18+Ağustos!P18+Eylül!Q18+Ekim!Q18</f>
        <v>1373.8899999999999</v>
      </c>
      <c r="Q18" s="2"/>
      <c r="R18" s="9"/>
    </row>
    <row r="19" spans="1:18" s="12" customFormat="1" x14ac:dyDescent="0.25">
      <c r="A19" s="83" t="s">
        <v>23</v>
      </c>
      <c r="B19" s="168">
        <f>Ağustos!C19+Eylül!C19+Ekim!C19+Temmuz!B19</f>
        <v>5281</v>
      </c>
      <c r="C19" s="181">
        <f>Ağustos!D19+Eylül!D19+Ekim!D19+Temmuz!C19</f>
        <v>45388</v>
      </c>
      <c r="D19" s="181">
        <f>Ağustos!E19+Eylül!E19+Ekim!E19+Temmuz!D19</f>
        <v>6.160000000000001</v>
      </c>
      <c r="E19" s="181">
        <f>Ağustos!F19+Eylül!F19+Ekim!F19+Temmuz!E19</f>
        <v>7874.670000000001</v>
      </c>
      <c r="F19" s="184">
        <f>Ağustos!G19+Eylül!G19+Ekim!G19+Temmuz!G19</f>
        <v>0.49660000000000004</v>
      </c>
      <c r="G19" s="181">
        <f>Ağustos!H19+Eylül!H19+Ekim!H19</f>
        <v>298</v>
      </c>
      <c r="H19" s="181">
        <f>Ağustos!I19+Eylül!I19+Ekim!I19+Temmuz!H19</f>
        <v>2723</v>
      </c>
      <c r="I19" s="56">
        <f>Temmuz!I19+Ağustos!J19+Eylül!J19+Ekim!J19</f>
        <v>2302</v>
      </c>
      <c r="J19" s="179">
        <f>Temmuz!J19+Ağustos!K19+Eylül!K19+Ekim!K19</f>
        <v>7165.37</v>
      </c>
      <c r="K19" s="176">
        <f>Temmuz!K19+Ağustos!L19+Eylül!L19+Ekim!L19</f>
        <v>13.350000000000001</v>
      </c>
      <c r="L19" s="35">
        <f>Temmuz!L19+Ağustos!M19+Eylül!M19+Ekim!M19</f>
        <v>2388</v>
      </c>
      <c r="M19" s="35">
        <f>Temmuz!M19+Ağustos!N19+Eylül!N19+Ekim!N19</f>
        <v>78278</v>
      </c>
      <c r="N19" s="35">
        <f>Temmuz!N19+Ağustos!O19+Eylül!O19+Ekim!O19</f>
        <v>4.91</v>
      </c>
      <c r="O19" s="36">
        <f>Eylül!P19+Ekim!P19</f>
        <v>65</v>
      </c>
      <c r="P19" s="43">
        <f>Temmuz!O19+Ağustos!P19+Eylül!Q19+Ekim!Q19</f>
        <v>2965.46</v>
      </c>
      <c r="Q19" s="10"/>
      <c r="R19" s="11"/>
    </row>
    <row r="20" spans="1:18" ht="15.75" thickBot="1" x14ac:dyDescent="0.3">
      <c r="A20" s="86"/>
      <c r="B20" s="37"/>
      <c r="C20" s="182"/>
      <c r="D20" s="182"/>
      <c r="E20" s="182"/>
      <c r="F20" s="182"/>
      <c r="G20" s="182"/>
      <c r="H20" s="180"/>
      <c r="I20" s="57"/>
      <c r="J20" s="58"/>
      <c r="K20" s="63"/>
      <c r="L20" s="132"/>
      <c r="M20" s="132"/>
      <c r="N20" s="132"/>
      <c r="O20" s="132"/>
      <c r="P20" s="59"/>
      <c r="Q20" s="2"/>
      <c r="R20" s="9"/>
    </row>
    <row r="21" spans="1:18" s="6" customFormat="1" ht="17.25" thickTop="1" thickBot="1" x14ac:dyDescent="0.3">
      <c r="A21" s="85" t="s">
        <v>24</v>
      </c>
      <c r="B21" s="73">
        <f>Temmuz!B21+Ağustos!C21+Eylül!C21+Ekim!C21</f>
        <v>100975</v>
      </c>
      <c r="C21" s="74">
        <f>Temmuz!C21+Ağustos!D21+Eylül!D21+Ekim!D21</f>
        <v>810853</v>
      </c>
      <c r="D21" s="74">
        <f>Temmuz!D21+Ağustos!E21+Eylül!E21+Ekim!E21</f>
        <v>6.34</v>
      </c>
      <c r="E21" s="174">
        <f>Temmuz!E21+Ağustos!F21+Eylül!F21+Ekim!F21</f>
        <v>159190.34</v>
      </c>
      <c r="F21" s="74">
        <f>Temmuz!F21+Ağustos!G21+Eylül!G21+Ekim!G21</f>
        <v>1945.4335000000001</v>
      </c>
      <c r="G21" s="70">
        <f>Ağustos!H21+Eylül!H21+Ekim!H21</f>
        <v>7699</v>
      </c>
      <c r="H21" s="69">
        <f>Temmuz!H21+Ağustos!I21+Eylül!I21+Ekim!I21</f>
        <v>47093</v>
      </c>
      <c r="I21" s="64">
        <f>Temmuz!I21+Ağustos!J21+Eylül!J21+Ekim!J21</f>
        <v>39768</v>
      </c>
      <c r="J21" s="65">
        <f>Temmuz!J21+Ağustos!K21+Eylül!K21+Ekim!K21</f>
        <v>130861.1</v>
      </c>
      <c r="K21" s="64">
        <f>Temmuz!K21+Ağustos!L21+Eylül!L21+Ekim!L21</f>
        <v>15.280000000000001</v>
      </c>
      <c r="L21" s="69">
        <f>Temmuz!L21+Ağustos!M21+Eylül!M21+Ekim!M21</f>
        <v>44360</v>
      </c>
      <c r="M21" s="69">
        <f>Temmuz!M21+Ağustos!N21+Eylül!N21+Ekim!N21</f>
        <v>916532</v>
      </c>
      <c r="N21" s="67">
        <f>Temmuz!N21+Ağustos!O21+Eylül!O21+Ekim!O21</f>
        <v>3.83</v>
      </c>
      <c r="O21" s="67">
        <f>Eylül!P21+Ekim!P21</f>
        <v>772</v>
      </c>
      <c r="P21" s="66">
        <f>Temmuz!O21+Ağustos!P21+Eylül!Q21+Ekim!Q21</f>
        <v>41022.590000000004</v>
      </c>
      <c r="Q21" s="13"/>
    </row>
    <row r="22" spans="1:18" ht="15.75" thickTop="1" x14ac:dyDescent="0.25">
      <c r="P22" s="8"/>
    </row>
    <row r="23" spans="1:18" ht="15.75" x14ac:dyDescent="0.25">
      <c r="A23" s="186" t="s">
        <v>57</v>
      </c>
      <c r="B23" s="187" t="s">
        <v>58</v>
      </c>
      <c r="C23" s="187"/>
      <c r="D23" s="187"/>
      <c r="E23" s="187"/>
      <c r="F23" s="187"/>
    </row>
    <row r="24" spans="1:18" ht="15.75" x14ac:dyDescent="0.25">
      <c r="A24" s="186" t="s">
        <v>57</v>
      </c>
      <c r="B24" s="188" t="s">
        <v>59</v>
      </c>
      <c r="C24" s="188"/>
      <c r="D24" s="188"/>
      <c r="E24" s="188"/>
      <c r="F24" s="188"/>
      <c r="J24" s="8"/>
    </row>
    <row r="25" spans="1:18" x14ac:dyDescent="0.25">
      <c r="A25" s="4"/>
      <c r="B25" s="175"/>
      <c r="C25" s="5"/>
    </row>
    <row r="26" spans="1:18" x14ac:dyDescent="0.25">
      <c r="A26" s="4"/>
      <c r="B26" s="4"/>
    </row>
    <row r="28" spans="1:18" x14ac:dyDescent="0.25">
      <c r="A28" s="185"/>
    </row>
  </sheetData>
  <mergeCells count="6">
    <mergeCell ref="B24:F24"/>
    <mergeCell ref="I2:K2"/>
    <mergeCell ref="L2:P2"/>
    <mergeCell ref="B2:H2"/>
    <mergeCell ref="A1:P1"/>
    <mergeCell ref="B23:F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190D6-9557-487E-AB2F-50FBACFA1922}">
  <dimension ref="A1:Q26"/>
  <sheetViews>
    <sheetView zoomScale="85" zoomScaleNormal="85" workbookViewId="0">
      <pane xSplit="1" topLeftCell="B1" activePane="topRight" state="frozen"/>
      <selection pane="topRight" sqref="A1:O1"/>
    </sheetView>
  </sheetViews>
  <sheetFormatPr defaultColWidth="23.5703125" defaultRowHeight="15" x14ac:dyDescent="0.25"/>
  <cols>
    <col min="1" max="1" width="31.28515625" style="106" customWidth="1"/>
    <col min="2" max="2" width="19.140625" style="103" customWidth="1"/>
    <col min="3" max="3" width="18.28515625" style="103" customWidth="1"/>
    <col min="4" max="4" width="19.85546875" style="103" customWidth="1"/>
    <col min="5" max="6" width="15.7109375" style="103" customWidth="1"/>
    <col min="7" max="7" width="24.7109375" style="103" customWidth="1"/>
    <col min="8" max="8" width="21.5703125" style="103" customWidth="1"/>
    <col min="9" max="10" width="23" style="103" customWidth="1"/>
    <col min="11" max="11" width="24.42578125" style="103" customWidth="1"/>
    <col min="12" max="13" width="16" style="103" customWidth="1"/>
    <col min="14" max="14" width="21" style="103" customWidth="1"/>
    <col min="15" max="15" width="16" style="103" customWidth="1"/>
    <col min="16" max="16384" width="23.5703125" style="103"/>
  </cols>
  <sheetData>
    <row r="1" spans="1:17" s="104" customFormat="1" ht="43.5" customHeight="1" x14ac:dyDescent="0.3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7" s="104" customFormat="1" ht="18.75" x14ac:dyDescent="0.3">
      <c r="A2" s="102" t="s">
        <v>35</v>
      </c>
      <c r="B2" s="102"/>
      <c r="C2" s="102"/>
      <c r="D2" s="102"/>
      <c r="E2" s="102"/>
      <c r="F2" s="102"/>
      <c r="G2" s="102"/>
      <c r="H2" s="102"/>
      <c r="I2" s="98" t="s">
        <v>0</v>
      </c>
      <c r="J2" s="98"/>
      <c r="K2" s="98"/>
      <c r="L2" s="101" t="s">
        <v>1</v>
      </c>
      <c r="M2" s="101"/>
      <c r="N2" s="101"/>
      <c r="O2" s="101"/>
    </row>
    <row r="3" spans="1:17" s="110" customFormat="1" ht="36" customHeight="1" x14ac:dyDescent="0.25">
      <c r="A3" s="140" t="s">
        <v>2</v>
      </c>
      <c r="B3" s="141" t="s">
        <v>3</v>
      </c>
      <c r="C3" s="142" t="s">
        <v>4</v>
      </c>
      <c r="D3" s="143" t="s">
        <v>5</v>
      </c>
      <c r="E3" s="144" t="s">
        <v>6</v>
      </c>
      <c r="F3" s="145" t="s">
        <v>36</v>
      </c>
      <c r="G3" s="146" t="s">
        <v>26</v>
      </c>
      <c r="H3" s="142" t="s">
        <v>7</v>
      </c>
      <c r="I3" s="147" t="s">
        <v>3</v>
      </c>
      <c r="J3" s="148" t="s">
        <v>37</v>
      </c>
      <c r="K3" s="142" t="s">
        <v>38</v>
      </c>
      <c r="L3" s="147" t="s">
        <v>3</v>
      </c>
      <c r="M3" s="148" t="s">
        <v>8</v>
      </c>
      <c r="N3" s="149" t="s">
        <v>5</v>
      </c>
      <c r="O3" s="142" t="s">
        <v>37</v>
      </c>
      <c r="P3" s="109"/>
    </row>
    <row r="4" spans="1:17" x14ac:dyDescent="0.25">
      <c r="A4" s="121" t="s">
        <v>9</v>
      </c>
      <c r="B4" s="118">
        <v>2099</v>
      </c>
      <c r="C4" s="118">
        <v>30847</v>
      </c>
      <c r="D4" s="125">
        <v>1.86</v>
      </c>
      <c r="E4" s="128">
        <v>3904.14</v>
      </c>
      <c r="F4" s="118" t="s">
        <v>39</v>
      </c>
      <c r="G4" s="169">
        <v>6.8400000000000002E-2</v>
      </c>
      <c r="H4" s="117">
        <v>1365</v>
      </c>
      <c r="I4" s="131">
        <v>1324</v>
      </c>
      <c r="J4" s="132">
        <v>4422</v>
      </c>
      <c r="K4" s="131">
        <v>3.33</v>
      </c>
      <c r="L4" s="132">
        <v>1608</v>
      </c>
      <c r="M4" s="132">
        <v>20210</v>
      </c>
      <c r="N4" s="131">
        <v>0.41899999999999998</v>
      </c>
      <c r="O4" s="131">
        <v>673.86</v>
      </c>
      <c r="P4" s="105"/>
      <c r="Q4" s="9"/>
    </row>
    <row r="5" spans="1:17" s="12" customFormat="1" x14ac:dyDescent="0.25">
      <c r="A5" s="121" t="s">
        <v>10</v>
      </c>
      <c r="B5" s="117">
        <v>25</v>
      </c>
      <c r="C5" s="117">
        <v>313</v>
      </c>
      <c r="D5" s="117">
        <v>1.1100000000000001</v>
      </c>
      <c r="E5" s="129">
        <v>27.79</v>
      </c>
      <c r="F5" s="117" t="s">
        <v>40</v>
      </c>
      <c r="G5" s="173">
        <v>7.9899999999999999E-2</v>
      </c>
      <c r="H5" s="117">
        <v>17</v>
      </c>
      <c r="I5" s="133">
        <v>810</v>
      </c>
      <c r="J5" s="133">
        <v>2966</v>
      </c>
      <c r="K5" s="133">
        <v>3.66</v>
      </c>
      <c r="L5" s="133">
        <v>696</v>
      </c>
      <c r="M5" s="134">
        <v>37932</v>
      </c>
      <c r="N5" s="133">
        <v>0.62</v>
      </c>
      <c r="O5" s="133">
        <v>695.38</v>
      </c>
      <c r="P5" s="10"/>
      <c r="Q5" s="11"/>
    </row>
    <row r="6" spans="1:17" x14ac:dyDescent="0.25">
      <c r="A6" s="121" t="s">
        <v>11</v>
      </c>
      <c r="B6" s="125">
        <v>1797</v>
      </c>
      <c r="C6" s="125">
        <v>26198</v>
      </c>
      <c r="D6" s="130">
        <v>4.3</v>
      </c>
      <c r="E6" s="128">
        <v>7727.1</v>
      </c>
      <c r="F6" s="117" t="s">
        <v>41</v>
      </c>
      <c r="G6" s="169">
        <v>6.9000000000000006E-2</v>
      </c>
      <c r="H6" s="117">
        <v>1145</v>
      </c>
      <c r="I6" s="135">
        <v>1475</v>
      </c>
      <c r="J6" s="136">
        <v>4215</v>
      </c>
      <c r="K6" s="135">
        <v>2.85</v>
      </c>
      <c r="L6" s="135">
        <v>3639</v>
      </c>
      <c r="M6" s="136">
        <v>69146</v>
      </c>
      <c r="N6" s="135">
        <v>0.84</v>
      </c>
      <c r="O6" s="135">
        <v>3057.9</v>
      </c>
      <c r="P6" s="105"/>
      <c r="Q6" s="9"/>
    </row>
    <row r="7" spans="1:17" s="12" customFormat="1" x14ac:dyDescent="0.25">
      <c r="A7" s="121" t="s">
        <v>12</v>
      </c>
      <c r="B7" s="125">
        <v>4099</v>
      </c>
      <c r="C7" s="125">
        <v>35242</v>
      </c>
      <c r="D7" s="125">
        <v>1.29</v>
      </c>
      <c r="E7" s="128">
        <v>5287.71</v>
      </c>
      <c r="F7" s="117" t="s">
        <v>42</v>
      </c>
      <c r="G7" s="169">
        <v>0.1183</v>
      </c>
      <c r="H7" s="117">
        <v>2960</v>
      </c>
      <c r="I7" s="135">
        <v>624</v>
      </c>
      <c r="J7" s="136">
        <v>1623</v>
      </c>
      <c r="K7" s="135">
        <v>2.6</v>
      </c>
      <c r="L7" s="135">
        <v>1740</v>
      </c>
      <c r="M7" s="136">
        <v>25242</v>
      </c>
      <c r="N7" s="137">
        <v>1.2</v>
      </c>
      <c r="O7" s="136">
        <v>2089.29</v>
      </c>
      <c r="P7" s="10"/>
      <c r="Q7" s="11"/>
    </row>
    <row r="8" spans="1:17" x14ac:dyDescent="0.25">
      <c r="A8" s="121" t="s">
        <v>13</v>
      </c>
      <c r="B8" s="125">
        <v>685</v>
      </c>
      <c r="C8" s="125">
        <v>6468</v>
      </c>
      <c r="D8" s="125">
        <v>0.88</v>
      </c>
      <c r="E8" s="119">
        <v>602.02</v>
      </c>
      <c r="F8" s="117" t="s">
        <v>43</v>
      </c>
      <c r="G8" s="169">
        <v>0.10589999999999999</v>
      </c>
      <c r="H8" s="117">
        <v>512</v>
      </c>
      <c r="I8" s="135">
        <v>142</v>
      </c>
      <c r="J8" s="135">
        <v>362</v>
      </c>
      <c r="K8" s="135">
        <v>2.54</v>
      </c>
      <c r="L8" s="135">
        <v>1116</v>
      </c>
      <c r="M8" s="136">
        <v>18764</v>
      </c>
      <c r="N8" s="135">
        <v>0.48</v>
      </c>
      <c r="O8" s="135">
        <v>535.98</v>
      </c>
      <c r="P8" s="105"/>
      <c r="Q8" s="9"/>
    </row>
    <row r="9" spans="1:17" s="12" customFormat="1" x14ac:dyDescent="0.25">
      <c r="A9" s="121" t="s">
        <v>25</v>
      </c>
      <c r="B9" s="126">
        <v>1.08</v>
      </c>
      <c r="C9" s="126">
        <v>543</v>
      </c>
      <c r="D9" s="127">
        <v>1.3</v>
      </c>
      <c r="E9" s="129">
        <v>468.72</v>
      </c>
      <c r="F9" s="117" t="s">
        <v>43</v>
      </c>
      <c r="G9" s="173">
        <v>0.12939999999999999</v>
      </c>
      <c r="H9" s="117">
        <v>165</v>
      </c>
      <c r="I9" s="135">
        <v>196</v>
      </c>
      <c r="J9" s="135">
        <v>514</v>
      </c>
      <c r="K9" s="135">
        <v>2.62</v>
      </c>
      <c r="L9" s="135">
        <v>795</v>
      </c>
      <c r="M9" s="136">
        <v>13720</v>
      </c>
      <c r="N9" s="135">
        <v>0.65</v>
      </c>
      <c r="O9" s="135">
        <v>517.28</v>
      </c>
      <c r="P9" s="10"/>
      <c r="Q9" s="11"/>
    </row>
    <row r="10" spans="1:17" x14ac:dyDescent="0.25">
      <c r="A10" s="121" t="s">
        <v>14</v>
      </c>
      <c r="B10" s="125">
        <v>1288</v>
      </c>
      <c r="C10" s="125">
        <v>11725</v>
      </c>
      <c r="D10" s="125">
        <v>1.83</v>
      </c>
      <c r="E10" s="128">
        <v>2357.04</v>
      </c>
      <c r="F10" s="117" t="s">
        <v>44</v>
      </c>
      <c r="G10" s="169">
        <v>0.1101</v>
      </c>
      <c r="H10" s="117">
        <v>875</v>
      </c>
      <c r="I10" s="135">
        <v>502</v>
      </c>
      <c r="J10" s="136">
        <v>1170</v>
      </c>
      <c r="K10" s="135">
        <v>2.33</v>
      </c>
      <c r="L10" s="135">
        <v>694</v>
      </c>
      <c r="M10" s="135">
        <v>12.403</v>
      </c>
      <c r="N10" s="137">
        <v>1.4</v>
      </c>
      <c r="O10" s="135">
        <v>972.96</v>
      </c>
      <c r="P10" s="105"/>
      <c r="Q10" s="9"/>
    </row>
    <row r="11" spans="1:17" s="12" customFormat="1" x14ac:dyDescent="0.25">
      <c r="A11" s="121" t="s">
        <v>15</v>
      </c>
      <c r="B11" s="125">
        <v>1756</v>
      </c>
      <c r="C11" s="125">
        <v>9358</v>
      </c>
      <c r="D11" s="125">
        <v>1.1499999999999999</v>
      </c>
      <c r="E11" s="128">
        <v>1703.32</v>
      </c>
      <c r="F11" s="117" t="s">
        <v>45</v>
      </c>
      <c r="G11" s="169">
        <v>0.21920000000000001</v>
      </c>
      <c r="H11" s="117">
        <v>1292</v>
      </c>
      <c r="I11" s="135">
        <v>396</v>
      </c>
      <c r="J11" s="135">
        <v>910</v>
      </c>
      <c r="K11" s="135">
        <v>2.29</v>
      </c>
      <c r="L11" s="135">
        <v>424</v>
      </c>
      <c r="M11" s="136">
        <v>9870</v>
      </c>
      <c r="N11" s="135">
        <v>0.91</v>
      </c>
      <c r="O11" s="135">
        <v>386.68</v>
      </c>
      <c r="P11" s="10"/>
      <c r="Q11" s="11"/>
    </row>
    <row r="12" spans="1:17" x14ac:dyDescent="0.25">
      <c r="A12" s="121" t="s">
        <v>16</v>
      </c>
      <c r="B12" s="125">
        <v>1850</v>
      </c>
      <c r="C12" s="125">
        <v>11541</v>
      </c>
      <c r="D12" s="125">
        <v>1.19</v>
      </c>
      <c r="E12" s="128">
        <v>2201.5</v>
      </c>
      <c r="F12" s="117" t="s">
        <v>46</v>
      </c>
      <c r="G12" s="169">
        <v>0.15870000000000001</v>
      </c>
      <c r="H12" s="117">
        <v>1315</v>
      </c>
      <c r="I12" s="135">
        <v>157</v>
      </c>
      <c r="J12" s="135">
        <v>561</v>
      </c>
      <c r="K12" s="135">
        <v>3.57</v>
      </c>
      <c r="L12" s="135">
        <v>240</v>
      </c>
      <c r="M12" s="136">
        <v>8760</v>
      </c>
      <c r="N12" s="135">
        <v>0.99</v>
      </c>
      <c r="O12" s="135">
        <v>237.5</v>
      </c>
      <c r="P12" s="105"/>
      <c r="Q12" s="9"/>
    </row>
    <row r="13" spans="1:17" s="12" customFormat="1" x14ac:dyDescent="0.25">
      <c r="A13" s="121" t="s">
        <v>17</v>
      </c>
      <c r="B13" s="125">
        <v>2184</v>
      </c>
      <c r="C13" s="125">
        <v>27201</v>
      </c>
      <c r="D13" s="125">
        <v>1.1200000000000001</v>
      </c>
      <c r="E13" s="128">
        <v>2446.08</v>
      </c>
      <c r="F13" s="117" t="s">
        <v>47</v>
      </c>
      <c r="G13" s="169">
        <v>8.1500000000000003E-2</v>
      </c>
      <c r="H13" s="117">
        <v>1704</v>
      </c>
      <c r="I13" s="135">
        <v>418</v>
      </c>
      <c r="J13" s="136">
        <v>1026</v>
      </c>
      <c r="K13" s="135">
        <v>2.4500000000000002</v>
      </c>
      <c r="L13" s="135">
        <v>822</v>
      </c>
      <c r="M13" s="136">
        <v>17093</v>
      </c>
      <c r="N13" s="135">
        <v>1.25</v>
      </c>
      <c r="O13" s="135">
        <v>1027.92</v>
      </c>
      <c r="P13" s="10"/>
      <c r="Q13" s="11"/>
    </row>
    <row r="14" spans="1:17" x14ac:dyDescent="0.25">
      <c r="A14" s="121" t="s">
        <v>18</v>
      </c>
      <c r="B14" s="125">
        <v>2577</v>
      </c>
      <c r="C14" s="125">
        <v>27845</v>
      </c>
      <c r="D14" s="125">
        <v>1.02</v>
      </c>
      <c r="E14" s="128">
        <v>2628.54</v>
      </c>
      <c r="F14" s="117" t="s">
        <v>48</v>
      </c>
      <c r="G14" s="169">
        <v>9.2700000000000005E-2</v>
      </c>
      <c r="H14" s="117">
        <v>1857</v>
      </c>
      <c r="I14" s="135">
        <v>1416</v>
      </c>
      <c r="J14" s="135">
        <v>3344</v>
      </c>
      <c r="K14" s="135">
        <v>2.36</v>
      </c>
      <c r="L14" s="135">
        <v>3164</v>
      </c>
      <c r="M14" s="136">
        <v>14902</v>
      </c>
      <c r="N14" s="137">
        <v>0.6</v>
      </c>
      <c r="O14" s="135">
        <v>1898.46</v>
      </c>
      <c r="P14" s="105"/>
      <c r="Q14" s="9"/>
    </row>
    <row r="15" spans="1:17" s="12" customFormat="1" x14ac:dyDescent="0.25">
      <c r="A15" s="121" t="s">
        <v>19</v>
      </c>
      <c r="B15" s="125">
        <v>1615</v>
      </c>
      <c r="C15" s="125">
        <v>11577</v>
      </c>
      <c r="D15" s="125">
        <v>0.84</v>
      </c>
      <c r="E15" s="128">
        <v>1356.6</v>
      </c>
      <c r="F15" s="117" t="s">
        <v>49</v>
      </c>
      <c r="G15" s="169">
        <v>0.13719999999999999</v>
      </c>
      <c r="H15" s="117">
        <v>1321</v>
      </c>
      <c r="I15" s="135">
        <v>480</v>
      </c>
      <c r="J15" s="135">
        <v>1388</v>
      </c>
      <c r="K15" s="135">
        <v>2.89</v>
      </c>
      <c r="L15" s="135">
        <v>354</v>
      </c>
      <c r="M15" s="136">
        <v>4320</v>
      </c>
      <c r="N15" s="135">
        <v>0.72</v>
      </c>
      <c r="O15" s="135">
        <v>255.4</v>
      </c>
      <c r="P15" s="10"/>
      <c r="Q15" s="11"/>
    </row>
    <row r="16" spans="1:17" x14ac:dyDescent="0.25">
      <c r="A16" s="121" t="s">
        <v>20</v>
      </c>
      <c r="B16" s="125">
        <v>2450</v>
      </c>
      <c r="C16" s="125">
        <v>25289</v>
      </c>
      <c r="D16" s="125">
        <v>1.67</v>
      </c>
      <c r="E16" s="128">
        <v>4108.2</v>
      </c>
      <c r="F16" s="117" t="s">
        <v>50</v>
      </c>
      <c r="G16" s="169">
        <v>9.7100000000000006E-2</v>
      </c>
      <c r="H16" s="117">
        <v>1611</v>
      </c>
      <c r="I16" s="135">
        <v>1607</v>
      </c>
      <c r="J16" s="136">
        <v>5690</v>
      </c>
      <c r="K16" s="135">
        <v>3.54</v>
      </c>
      <c r="L16" s="135">
        <v>4311</v>
      </c>
      <c r="M16" s="136">
        <v>37921</v>
      </c>
      <c r="N16" s="135">
        <v>0.8</v>
      </c>
      <c r="O16" s="135">
        <v>3448.8</v>
      </c>
      <c r="P16" s="105"/>
      <c r="Q16" s="9"/>
    </row>
    <row r="17" spans="1:17" s="12" customFormat="1" x14ac:dyDescent="0.25">
      <c r="A17" s="121" t="s">
        <v>21</v>
      </c>
      <c r="B17" s="125">
        <v>2584</v>
      </c>
      <c r="C17" s="125">
        <v>27001</v>
      </c>
      <c r="D17" s="125">
        <v>0.96</v>
      </c>
      <c r="E17" s="128">
        <v>2480.64</v>
      </c>
      <c r="F17" s="117" t="s">
        <v>48</v>
      </c>
      <c r="G17" s="169">
        <v>9.6500000000000002E-2</v>
      </c>
      <c r="H17" s="117">
        <v>2176</v>
      </c>
      <c r="I17" s="135">
        <v>570</v>
      </c>
      <c r="J17" s="136">
        <v>1336</v>
      </c>
      <c r="K17" s="135">
        <v>2.34</v>
      </c>
      <c r="L17" s="135">
        <v>560</v>
      </c>
      <c r="M17" s="136">
        <v>18238</v>
      </c>
      <c r="N17" s="135">
        <v>1.22</v>
      </c>
      <c r="O17" s="135">
        <v>683.36</v>
      </c>
      <c r="P17" s="10"/>
      <c r="Q17" s="11"/>
    </row>
    <row r="18" spans="1:17" x14ac:dyDescent="0.25">
      <c r="A18" s="115" t="s">
        <v>22</v>
      </c>
      <c r="B18" s="125">
        <v>1292</v>
      </c>
      <c r="C18" s="125">
        <v>10456</v>
      </c>
      <c r="D18" s="125">
        <v>1.28</v>
      </c>
      <c r="E18" s="128">
        <v>1653.76</v>
      </c>
      <c r="F18" s="117" t="s">
        <v>51</v>
      </c>
      <c r="G18" s="169">
        <v>0.1234</v>
      </c>
      <c r="H18" s="117">
        <v>673</v>
      </c>
      <c r="I18" s="135">
        <v>390</v>
      </c>
      <c r="J18" s="136">
        <v>1165</v>
      </c>
      <c r="K18" s="135">
        <v>2.98</v>
      </c>
      <c r="L18" s="135">
        <v>238</v>
      </c>
      <c r="M18" s="136">
        <v>3903</v>
      </c>
      <c r="N18" s="135">
        <v>0.76</v>
      </c>
      <c r="O18" s="135">
        <v>181.24</v>
      </c>
      <c r="P18" s="105"/>
      <c r="Q18" s="9"/>
    </row>
    <row r="19" spans="1:17" s="12" customFormat="1" x14ac:dyDescent="0.25">
      <c r="A19" s="121" t="s">
        <v>23</v>
      </c>
      <c r="B19" s="125">
        <v>1414</v>
      </c>
      <c r="C19" s="125">
        <v>15197</v>
      </c>
      <c r="D19" s="125">
        <v>1.1100000000000001</v>
      </c>
      <c r="E19" s="128">
        <v>1569.54</v>
      </c>
      <c r="F19" s="117" t="s">
        <v>40</v>
      </c>
      <c r="G19" s="169">
        <v>9.1499999999999998E-2</v>
      </c>
      <c r="H19" s="117">
        <v>1066</v>
      </c>
      <c r="I19" s="135">
        <v>697</v>
      </c>
      <c r="J19" s="136">
        <v>1834</v>
      </c>
      <c r="K19" s="135">
        <v>2.63</v>
      </c>
      <c r="L19" s="135">
        <v>812</v>
      </c>
      <c r="M19" s="136">
        <v>38032</v>
      </c>
      <c r="N19" s="135">
        <v>1.35</v>
      </c>
      <c r="O19" s="135">
        <v>1096.46</v>
      </c>
      <c r="P19" s="10"/>
      <c r="Q19" s="11"/>
    </row>
    <row r="20" spans="1:17" x14ac:dyDescent="0.25">
      <c r="A20" s="115"/>
      <c r="B20" s="120"/>
      <c r="C20" s="120"/>
      <c r="D20" s="115"/>
      <c r="E20" s="119"/>
      <c r="F20" s="120"/>
      <c r="G20" s="123"/>
      <c r="H20" s="115"/>
      <c r="I20" s="117"/>
      <c r="J20" s="118"/>
      <c r="K20" s="117"/>
      <c r="L20" s="118"/>
      <c r="M20" s="118"/>
      <c r="N20" s="117"/>
      <c r="O20" s="117"/>
      <c r="P20" s="105"/>
      <c r="Q20" s="9"/>
    </row>
    <row r="21" spans="1:17" s="109" customFormat="1" ht="15.75" x14ac:dyDescent="0.25">
      <c r="A21" s="150" t="s">
        <v>24</v>
      </c>
      <c r="B21" s="151">
        <v>27716</v>
      </c>
      <c r="C21" s="151">
        <v>276801</v>
      </c>
      <c r="D21" s="152">
        <v>1.36</v>
      </c>
      <c r="E21" s="153">
        <v>40522.699999999997</v>
      </c>
      <c r="F21" s="138">
        <v>1945</v>
      </c>
      <c r="G21" s="138"/>
      <c r="H21" s="154">
        <v>20054</v>
      </c>
      <c r="I21" s="154">
        <v>11204</v>
      </c>
      <c r="J21" s="153">
        <v>32526</v>
      </c>
      <c r="K21" s="138">
        <v>2.81</v>
      </c>
      <c r="L21" s="154">
        <v>21213</v>
      </c>
      <c r="M21" s="154">
        <v>338065</v>
      </c>
      <c r="N21" s="138">
        <v>0.64</v>
      </c>
      <c r="O21" s="153">
        <v>17758.47</v>
      </c>
      <c r="P21" s="13"/>
    </row>
    <row r="23" spans="1:17" x14ac:dyDescent="0.25">
      <c r="B23" s="8"/>
      <c r="E23" s="8"/>
    </row>
    <row r="24" spans="1:17" x14ac:dyDescent="0.25">
      <c r="A24" s="107"/>
      <c r="B24" s="107"/>
      <c r="C24" s="105"/>
      <c r="D24" s="108"/>
      <c r="J24" s="8"/>
    </row>
    <row r="25" spans="1:17" x14ac:dyDescent="0.25">
      <c r="A25" s="107"/>
      <c r="B25" s="107"/>
      <c r="C25" s="108"/>
    </row>
    <row r="26" spans="1:17" x14ac:dyDescent="0.25">
      <c r="A26" s="107"/>
      <c r="B26" s="107"/>
    </row>
  </sheetData>
  <mergeCells count="4">
    <mergeCell ref="A1:O1"/>
    <mergeCell ref="A2:H2"/>
    <mergeCell ref="I2:K2"/>
    <mergeCell ref="L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C2FE-EBB9-41BD-A2F0-806B080C482B}">
  <dimension ref="A1:Q26"/>
  <sheetViews>
    <sheetView zoomScale="85" zoomScaleNormal="85" workbookViewId="0">
      <pane xSplit="1" topLeftCell="B1" activePane="topRight" state="frozen"/>
      <selection pane="topRight" sqref="A1:P1"/>
    </sheetView>
  </sheetViews>
  <sheetFormatPr defaultColWidth="23.5703125" defaultRowHeight="15" x14ac:dyDescent="0.25"/>
  <cols>
    <col min="1" max="1" width="31.28515625" style="121" customWidth="1"/>
    <col min="2" max="2" width="19.140625" style="115" customWidth="1"/>
    <col min="3" max="3" width="18.28515625" style="115" customWidth="1"/>
    <col min="4" max="4" width="19.85546875" style="115" customWidth="1"/>
    <col min="5" max="6" width="15.7109375" style="115" customWidth="1"/>
    <col min="7" max="7" width="24.7109375" style="115" customWidth="1"/>
    <col min="8" max="8" width="21.5703125" style="115" customWidth="1"/>
    <col min="9" max="10" width="23" style="115" customWidth="1"/>
    <col min="11" max="11" width="24.42578125" style="115" customWidth="1"/>
    <col min="12" max="13" width="16" style="115" customWidth="1"/>
    <col min="14" max="14" width="21" style="115" customWidth="1"/>
    <col min="15" max="15" width="16" style="115" customWidth="1"/>
    <col min="16" max="16384" width="23.5703125" style="115"/>
  </cols>
  <sheetData>
    <row r="1" spans="1:17" s="116" customFormat="1" ht="43.5" customHeight="1" thickBot="1" x14ac:dyDescent="0.3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7" s="116" customFormat="1" ht="19.5" thickTop="1" x14ac:dyDescent="0.3">
      <c r="A2" s="75"/>
      <c r="B2" s="75"/>
      <c r="C2" s="92" t="s">
        <v>31</v>
      </c>
      <c r="D2" s="93"/>
      <c r="E2" s="93"/>
      <c r="F2" s="93"/>
      <c r="G2" s="93"/>
      <c r="H2" s="93"/>
      <c r="I2" s="94"/>
      <c r="J2" s="87" t="s">
        <v>0</v>
      </c>
      <c r="K2" s="88"/>
      <c r="L2" s="89"/>
      <c r="M2" s="90" t="s">
        <v>1</v>
      </c>
      <c r="N2" s="90"/>
      <c r="O2" s="90"/>
      <c r="P2" s="91"/>
    </row>
    <row r="3" spans="1:17" s="139" customFormat="1" ht="36" customHeight="1" x14ac:dyDescent="0.25">
      <c r="A3" s="81" t="s">
        <v>2</v>
      </c>
      <c r="B3" s="76" t="s">
        <v>27</v>
      </c>
      <c r="C3" s="50" t="s">
        <v>3</v>
      </c>
      <c r="D3" s="142" t="s">
        <v>4</v>
      </c>
      <c r="E3" s="143" t="s">
        <v>5</v>
      </c>
      <c r="F3" s="144" t="s">
        <v>6</v>
      </c>
      <c r="G3" s="146" t="s">
        <v>26</v>
      </c>
      <c r="H3" s="18" t="s">
        <v>32</v>
      </c>
      <c r="I3" s="51" t="s">
        <v>7</v>
      </c>
      <c r="J3" s="54" t="s">
        <v>28</v>
      </c>
      <c r="K3" s="148" t="s">
        <v>6</v>
      </c>
      <c r="L3" s="51" t="s">
        <v>29</v>
      </c>
      <c r="M3" s="147" t="s">
        <v>3</v>
      </c>
      <c r="N3" s="148" t="s">
        <v>8</v>
      </c>
      <c r="O3" s="149" t="s">
        <v>30</v>
      </c>
      <c r="P3" s="51" t="s">
        <v>6</v>
      </c>
    </row>
    <row r="4" spans="1:17" x14ac:dyDescent="0.25">
      <c r="A4" s="82" t="s">
        <v>9</v>
      </c>
      <c r="B4" s="77">
        <v>300</v>
      </c>
      <c r="C4" s="37">
        <v>2277</v>
      </c>
      <c r="D4" s="19">
        <v>23867</v>
      </c>
      <c r="E4" s="128">
        <v>1.77</v>
      </c>
      <c r="F4" s="20">
        <v>4026.56</v>
      </c>
      <c r="G4" s="169">
        <v>9.5399999999999999E-2</v>
      </c>
      <c r="H4" s="128">
        <v>230</v>
      </c>
      <c r="I4" s="38">
        <v>1382</v>
      </c>
      <c r="J4" s="55">
        <v>1380</v>
      </c>
      <c r="K4" s="34">
        <v>4514</v>
      </c>
      <c r="L4" s="61">
        <v>3.27</v>
      </c>
      <c r="M4" s="132">
        <v>685</v>
      </c>
      <c r="N4" s="132">
        <v>13700</v>
      </c>
      <c r="O4" s="34">
        <v>0.67</v>
      </c>
      <c r="P4" s="38">
        <v>459</v>
      </c>
      <c r="Q4" s="9"/>
    </row>
    <row r="5" spans="1:17" s="12" customFormat="1" x14ac:dyDescent="0.25">
      <c r="A5" s="83" t="s">
        <v>10</v>
      </c>
      <c r="B5" s="78">
        <v>150</v>
      </c>
      <c r="C5" s="39">
        <v>490</v>
      </c>
      <c r="D5" s="21">
        <v>3676</v>
      </c>
      <c r="E5" s="22">
        <v>3.68</v>
      </c>
      <c r="F5" s="23">
        <v>1802.52</v>
      </c>
      <c r="G5" s="170">
        <v>0.1333</v>
      </c>
      <c r="H5" s="24">
        <v>36</v>
      </c>
      <c r="I5" s="40">
        <v>333</v>
      </c>
      <c r="J5" s="56">
        <v>572</v>
      </c>
      <c r="K5" s="36">
        <v>2277</v>
      </c>
      <c r="L5" s="62">
        <v>3.98</v>
      </c>
      <c r="M5" s="35">
        <v>583</v>
      </c>
      <c r="N5" s="35">
        <v>6996</v>
      </c>
      <c r="O5" s="36">
        <v>0.72</v>
      </c>
      <c r="P5" s="43">
        <v>420</v>
      </c>
      <c r="Q5" s="11"/>
    </row>
    <row r="6" spans="1:17" x14ac:dyDescent="0.25">
      <c r="A6" s="82" t="s">
        <v>11</v>
      </c>
      <c r="B6" s="79">
        <v>500</v>
      </c>
      <c r="C6" s="41">
        <v>2449</v>
      </c>
      <c r="D6" s="25">
        <v>22787</v>
      </c>
      <c r="E6" s="26">
        <v>1.49</v>
      </c>
      <c r="F6" s="27">
        <v>3648.49</v>
      </c>
      <c r="G6" s="169">
        <v>0.1075</v>
      </c>
      <c r="H6" s="128">
        <v>250</v>
      </c>
      <c r="I6" s="38">
        <v>1169</v>
      </c>
      <c r="J6" s="55">
        <v>4782</v>
      </c>
      <c r="K6" s="34">
        <v>10663</v>
      </c>
      <c r="L6" s="61">
        <v>2.23</v>
      </c>
      <c r="M6" s="132">
        <v>565</v>
      </c>
      <c r="N6" s="132">
        <v>4520</v>
      </c>
      <c r="O6" s="34">
        <v>1.22</v>
      </c>
      <c r="P6" s="38">
        <v>689</v>
      </c>
      <c r="Q6" s="9"/>
    </row>
    <row r="7" spans="1:17" s="12" customFormat="1" x14ac:dyDescent="0.25">
      <c r="A7" s="83" t="s">
        <v>12</v>
      </c>
      <c r="B7" s="78">
        <v>300</v>
      </c>
      <c r="C7" s="42">
        <v>3293</v>
      </c>
      <c r="D7" s="28">
        <v>19445</v>
      </c>
      <c r="E7" s="22">
        <v>1</v>
      </c>
      <c r="F7" s="29">
        <v>3288.85</v>
      </c>
      <c r="G7" s="171">
        <v>0.16930000000000001</v>
      </c>
      <c r="H7" s="22">
        <v>283</v>
      </c>
      <c r="I7" s="43">
        <v>2110</v>
      </c>
      <c r="J7" s="56">
        <v>1859</v>
      </c>
      <c r="K7" s="36">
        <v>5428</v>
      </c>
      <c r="L7" s="62">
        <v>2.92</v>
      </c>
      <c r="M7" s="35">
        <v>345</v>
      </c>
      <c r="N7" s="35">
        <v>3795</v>
      </c>
      <c r="O7" s="36">
        <v>0.82</v>
      </c>
      <c r="P7" s="43">
        <v>283</v>
      </c>
      <c r="Q7" s="11"/>
    </row>
    <row r="8" spans="1:17" x14ac:dyDescent="0.25">
      <c r="A8" s="82" t="s">
        <v>13</v>
      </c>
      <c r="B8" s="79">
        <v>50</v>
      </c>
      <c r="C8" s="44">
        <v>432</v>
      </c>
      <c r="D8" s="25">
        <v>2965</v>
      </c>
      <c r="E8" s="128">
        <v>1.03</v>
      </c>
      <c r="F8" s="27">
        <v>446.56</v>
      </c>
      <c r="G8" s="169">
        <v>0.1457</v>
      </c>
      <c r="H8" s="128">
        <v>37</v>
      </c>
      <c r="I8" s="45">
        <v>256</v>
      </c>
      <c r="J8" s="55">
        <v>274</v>
      </c>
      <c r="K8" s="34">
        <v>818</v>
      </c>
      <c r="L8" s="61">
        <v>2.98</v>
      </c>
      <c r="M8" s="132">
        <v>261</v>
      </c>
      <c r="N8" s="132">
        <v>3132</v>
      </c>
      <c r="O8" s="34">
        <v>0.9</v>
      </c>
      <c r="P8" s="38">
        <v>235</v>
      </c>
      <c r="Q8" s="9"/>
    </row>
    <row r="9" spans="1:17" s="12" customFormat="1" x14ac:dyDescent="0.25">
      <c r="A9" s="83" t="s">
        <v>25</v>
      </c>
      <c r="B9" s="78">
        <v>50</v>
      </c>
      <c r="C9" s="46">
        <v>547</v>
      </c>
      <c r="D9" s="28">
        <v>3196</v>
      </c>
      <c r="E9" s="30">
        <v>1.02</v>
      </c>
      <c r="F9" s="29">
        <v>557.96</v>
      </c>
      <c r="G9" s="170">
        <v>0.17119999999999999</v>
      </c>
      <c r="H9" s="24">
        <v>58</v>
      </c>
      <c r="I9" s="40">
        <v>358</v>
      </c>
      <c r="J9" s="56">
        <v>204</v>
      </c>
      <c r="K9" s="36">
        <v>652</v>
      </c>
      <c r="L9" s="62">
        <v>3.2</v>
      </c>
      <c r="M9" s="35">
        <v>207</v>
      </c>
      <c r="N9" s="35">
        <v>1863</v>
      </c>
      <c r="O9" s="36">
        <v>1.4</v>
      </c>
      <c r="P9" s="43">
        <v>290</v>
      </c>
      <c r="Q9" s="11"/>
    </row>
    <row r="10" spans="1:17" x14ac:dyDescent="0.25">
      <c r="A10" s="82" t="s">
        <v>14</v>
      </c>
      <c r="B10" s="79">
        <v>150</v>
      </c>
      <c r="C10" s="41">
        <v>1332</v>
      </c>
      <c r="D10" s="25">
        <v>8700</v>
      </c>
      <c r="E10" s="128">
        <v>1.1499999999999999</v>
      </c>
      <c r="F10" s="27">
        <v>1534.43</v>
      </c>
      <c r="G10" s="169">
        <v>0.15310000000000001</v>
      </c>
      <c r="H10" s="128">
        <v>78</v>
      </c>
      <c r="I10" s="38">
        <v>572</v>
      </c>
      <c r="J10" s="55">
        <v>937</v>
      </c>
      <c r="K10" s="34">
        <v>2614</v>
      </c>
      <c r="L10" s="61">
        <v>2.79</v>
      </c>
      <c r="M10" s="132">
        <v>220</v>
      </c>
      <c r="N10" s="132">
        <v>1760</v>
      </c>
      <c r="O10" s="34">
        <v>1.6</v>
      </c>
      <c r="P10" s="38">
        <v>352</v>
      </c>
      <c r="Q10" s="9"/>
    </row>
    <row r="11" spans="1:17" s="12" customFormat="1" x14ac:dyDescent="0.25">
      <c r="A11" s="83" t="s">
        <v>15</v>
      </c>
      <c r="B11" s="78">
        <v>100</v>
      </c>
      <c r="C11" s="42">
        <v>1537</v>
      </c>
      <c r="D11" s="28">
        <v>6801</v>
      </c>
      <c r="E11" s="22">
        <v>0.78</v>
      </c>
      <c r="F11" s="29">
        <v>1205.8599999999999</v>
      </c>
      <c r="G11" s="171">
        <v>0.22600000000000001</v>
      </c>
      <c r="H11" s="22">
        <v>125</v>
      </c>
      <c r="I11" s="43">
        <v>1010</v>
      </c>
      <c r="J11" s="56">
        <v>343</v>
      </c>
      <c r="K11" s="36">
        <v>1331</v>
      </c>
      <c r="L11" s="62">
        <v>3.88</v>
      </c>
      <c r="M11" s="35">
        <v>498</v>
      </c>
      <c r="N11" s="35">
        <v>5478</v>
      </c>
      <c r="O11" s="36">
        <v>0.93</v>
      </c>
      <c r="P11" s="43">
        <v>463</v>
      </c>
      <c r="Q11" s="11"/>
    </row>
    <row r="12" spans="1:17" x14ac:dyDescent="0.25">
      <c r="A12" s="82" t="s">
        <v>16</v>
      </c>
      <c r="B12" s="79">
        <v>100</v>
      </c>
      <c r="C12" s="41">
        <v>1390</v>
      </c>
      <c r="D12" s="25">
        <v>7038</v>
      </c>
      <c r="E12" s="128">
        <v>0.79</v>
      </c>
      <c r="F12" s="27">
        <v>1097.3</v>
      </c>
      <c r="G12" s="169">
        <v>0.19750000000000001</v>
      </c>
      <c r="H12" s="128">
        <v>174</v>
      </c>
      <c r="I12" s="45">
        <v>814</v>
      </c>
      <c r="J12" s="55">
        <v>357</v>
      </c>
      <c r="K12" s="34">
        <v>1411</v>
      </c>
      <c r="L12" s="61">
        <v>3.95</v>
      </c>
      <c r="M12" s="132">
        <v>579</v>
      </c>
      <c r="N12" s="132">
        <v>10422</v>
      </c>
      <c r="O12" s="34">
        <v>0.85</v>
      </c>
      <c r="P12" s="38">
        <v>492</v>
      </c>
      <c r="Q12" s="9"/>
    </row>
    <row r="13" spans="1:17" s="12" customFormat="1" x14ac:dyDescent="0.25">
      <c r="A13" s="83" t="s">
        <v>17</v>
      </c>
      <c r="B13" s="78">
        <v>150</v>
      </c>
      <c r="C13" s="46">
        <v>885</v>
      </c>
      <c r="D13" s="28">
        <v>10040</v>
      </c>
      <c r="E13" s="22">
        <v>1.63</v>
      </c>
      <c r="F13" s="29">
        <v>1445.23</v>
      </c>
      <c r="G13" s="171">
        <v>8.8099999999999998E-2</v>
      </c>
      <c r="H13" s="22">
        <v>77</v>
      </c>
      <c r="I13" s="40">
        <v>477</v>
      </c>
      <c r="J13" s="56">
        <v>810</v>
      </c>
      <c r="K13" s="36">
        <v>2382</v>
      </c>
      <c r="L13" s="62">
        <v>2.94</v>
      </c>
      <c r="M13" s="35">
        <v>585</v>
      </c>
      <c r="N13" s="35">
        <v>8775</v>
      </c>
      <c r="O13" s="36">
        <v>1.1499999999999999</v>
      </c>
      <c r="P13" s="43">
        <v>673</v>
      </c>
      <c r="Q13" s="11"/>
    </row>
    <row r="14" spans="1:17" x14ac:dyDescent="0.25">
      <c r="A14" s="82" t="s">
        <v>18</v>
      </c>
      <c r="B14" s="79">
        <v>150</v>
      </c>
      <c r="C14" s="47">
        <v>1622</v>
      </c>
      <c r="D14" s="25">
        <v>13972</v>
      </c>
      <c r="E14" s="128">
        <v>1.68</v>
      </c>
      <c r="F14" s="27">
        <v>2732.48</v>
      </c>
      <c r="G14" s="169">
        <v>0.11609999999999999</v>
      </c>
      <c r="H14" s="128">
        <v>198</v>
      </c>
      <c r="I14" s="45">
        <v>813</v>
      </c>
      <c r="J14" s="55">
        <v>501</v>
      </c>
      <c r="K14" s="34">
        <v>1443</v>
      </c>
      <c r="L14" s="61">
        <v>2.88</v>
      </c>
      <c r="M14" s="132">
        <v>335</v>
      </c>
      <c r="N14" s="132">
        <v>4690</v>
      </c>
      <c r="O14" s="34">
        <v>0.97</v>
      </c>
      <c r="P14" s="38">
        <v>325</v>
      </c>
      <c r="Q14" s="9"/>
    </row>
    <row r="15" spans="1:17" s="12" customFormat="1" x14ac:dyDescent="0.25">
      <c r="A15" s="83" t="s">
        <v>19</v>
      </c>
      <c r="B15" s="78">
        <v>100</v>
      </c>
      <c r="C15" s="42">
        <v>1178</v>
      </c>
      <c r="D15" s="28">
        <v>4975</v>
      </c>
      <c r="E15" s="22">
        <v>0.71</v>
      </c>
      <c r="F15" s="29">
        <v>830.69</v>
      </c>
      <c r="G15" s="171">
        <v>0.23680000000000001</v>
      </c>
      <c r="H15" s="22">
        <v>53</v>
      </c>
      <c r="I15" s="40">
        <v>795</v>
      </c>
      <c r="J15" s="56">
        <v>589</v>
      </c>
      <c r="K15" s="36">
        <v>1886</v>
      </c>
      <c r="L15" s="62">
        <v>3.2</v>
      </c>
      <c r="M15" s="35">
        <v>228</v>
      </c>
      <c r="N15" s="35">
        <v>3648</v>
      </c>
      <c r="O15" s="36">
        <v>1.24</v>
      </c>
      <c r="P15" s="43">
        <v>283</v>
      </c>
      <c r="Q15" s="11"/>
    </row>
    <row r="16" spans="1:17" x14ac:dyDescent="0.25">
      <c r="A16" s="82" t="s">
        <v>20</v>
      </c>
      <c r="B16" s="79">
        <v>200</v>
      </c>
      <c r="C16" s="41">
        <v>1366</v>
      </c>
      <c r="D16" s="25">
        <v>8860</v>
      </c>
      <c r="E16" s="128">
        <v>1.26</v>
      </c>
      <c r="F16" s="27">
        <v>1718.06</v>
      </c>
      <c r="G16" s="169">
        <v>0.1542</v>
      </c>
      <c r="H16" s="128">
        <v>234</v>
      </c>
      <c r="I16" s="45">
        <v>877</v>
      </c>
      <c r="J16" s="55">
        <v>956</v>
      </c>
      <c r="K16" s="34">
        <v>3919</v>
      </c>
      <c r="L16" s="61">
        <v>4.0999999999999996</v>
      </c>
      <c r="M16" s="132">
        <v>497</v>
      </c>
      <c r="N16" s="132">
        <v>5964</v>
      </c>
      <c r="O16" s="34">
        <v>0.73</v>
      </c>
      <c r="P16" s="38">
        <v>363</v>
      </c>
      <c r="Q16" s="9"/>
    </row>
    <row r="17" spans="1:17" s="12" customFormat="1" x14ac:dyDescent="0.25">
      <c r="A17" s="83" t="s">
        <v>21</v>
      </c>
      <c r="B17" s="78">
        <v>150</v>
      </c>
      <c r="C17" s="46">
        <v>974</v>
      </c>
      <c r="D17" s="28">
        <v>8249</v>
      </c>
      <c r="E17" s="22">
        <v>1.7</v>
      </c>
      <c r="F17" s="29">
        <v>1654.45</v>
      </c>
      <c r="G17" s="171">
        <v>0.1181</v>
      </c>
      <c r="H17" s="22">
        <v>78</v>
      </c>
      <c r="I17" s="40">
        <v>581</v>
      </c>
      <c r="J17" s="56">
        <v>753</v>
      </c>
      <c r="K17" s="36">
        <v>2214</v>
      </c>
      <c r="L17" s="62">
        <v>2.94</v>
      </c>
      <c r="M17" s="35">
        <v>771</v>
      </c>
      <c r="N17" s="35">
        <v>8481</v>
      </c>
      <c r="O17" s="36">
        <v>0.82</v>
      </c>
      <c r="P17" s="43">
        <v>632</v>
      </c>
      <c r="Q17" s="11"/>
    </row>
    <row r="18" spans="1:17" x14ac:dyDescent="0.25">
      <c r="A18" s="84" t="s">
        <v>22</v>
      </c>
      <c r="B18" s="79">
        <v>100</v>
      </c>
      <c r="C18" s="41">
        <v>1375</v>
      </c>
      <c r="D18" s="25">
        <v>7745</v>
      </c>
      <c r="E18" s="128">
        <v>0.83</v>
      </c>
      <c r="F18" s="27">
        <v>1141.98</v>
      </c>
      <c r="G18" s="169">
        <v>0.17749999999999999</v>
      </c>
      <c r="H18" s="128">
        <v>204</v>
      </c>
      <c r="I18" s="45">
        <v>687</v>
      </c>
      <c r="J18" s="55">
        <v>484</v>
      </c>
      <c r="K18" s="34">
        <v>1504</v>
      </c>
      <c r="L18" s="61">
        <v>3.11</v>
      </c>
      <c r="M18" s="132">
        <v>389</v>
      </c>
      <c r="N18" s="132">
        <v>4668</v>
      </c>
      <c r="O18" s="34">
        <v>0.91</v>
      </c>
      <c r="P18" s="38">
        <v>354</v>
      </c>
      <c r="Q18" s="9"/>
    </row>
    <row r="19" spans="1:17" s="12" customFormat="1" x14ac:dyDescent="0.25">
      <c r="A19" s="83" t="s">
        <v>23</v>
      </c>
      <c r="B19" s="78">
        <v>150</v>
      </c>
      <c r="C19" s="48">
        <v>1452</v>
      </c>
      <c r="D19" s="28">
        <v>12284</v>
      </c>
      <c r="E19" s="22">
        <v>1.2</v>
      </c>
      <c r="F19" s="29">
        <v>1735.26</v>
      </c>
      <c r="G19" s="171">
        <v>0.1182</v>
      </c>
      <c r="H19" s="22">
        <v>108</v>
      </c>
      <c r="I19" s="40">
        <v>502</v>
      </c>
      <c r="J19" s="56">
        <v>784</v>
      </c>
      <c r="K19" s="36">
        <v>2204</v>
      </c>
      <c r="L19" s="62">
        <v>2.81</v>
      </c>
      <c r="M19" s="35">
        <v>545</v>
      </c>
      <c r="N19" s="35">
        <v>5995</v>
      </c>
      <c r="O19" s="36">
        <v>1.03</v>
      </c>
      <c r="P19" s="43">
        <v>561</v>
      </c>
      <c r="Q19" s="11"/>
    </row>
    <row r="20" spans="1:17" ht="15.75" thickBot="1" x14ac:dyDescent="0.3">
      <c r="A20" s="86"/>
      <c r="B20" s="80"/>
      <c r="C20" s="52"/>
      <c r="D20" s="120"/>
      <c r="F20" s="119"/>
      <c r="G20" s="123"/>
      <c r="I20" s="53"/>
      <c r="J20" s="57"/>
      <c r="K20" s="58"/>
      <c r="L20" s="63"/>
      <c r="M20" s="58"/>
      <c r="N20" s="58"/>
      <c r="O20" s="49"/>
      <c r="P20" s="59"/>
      <c r="Q20" s="9"/>
    </row>
    <row r="21" spans="1:17" s="138" customFormat="1" ht="17.25" thickTop="1" thickBot="1" x14ac:dyDescent="0.3">
      <c r="A21" s="85" t="s">
        <v>24</v>
      </c>
      <c r="B21" s="69">
        <v>2700</v>
      </c>
      <c r="C21" s="73">
        <v>22599</v>
      </c>
      <c r="D21" s="74">
        <v>164600</v>
      </c>
      <c r="E21" s="72">
        <v>1.28</v>
      </c>
      <c r="F21" s="66">
        <v>28866.68</v>
      </c>
      <c r="G21" s="71">
        <v>0.13730000000000001</v>
      </c>
      <c r="H21" s="70">
        <v>2223</v>
      </c>
      <c r="I21" s="69">
        <v>12736</v>
      </c>
      <c r="J21" s="64">
        <v>15585</v>
      </c>
      <c r="K21" s="65">
        <v>45260</v>
      </c>
      <c r="L21" s="66">
        <v>2.99</v>
      </c>
      <c r="M21" s="69">
        <v>7293</v>
      </c>
      <c r="N21" s="68">
        <v>93887</v>
      </c>
      <c r="O21" s="67">
        <v>1</v>
      </c>
      <c r="P21" s="66">
        <v>6874</v>
      </c>
    </row>
    <row r="22" spans="1:17" ht="15.75" thickTop="1" x14ac:dyDescent="0.25"/>
    <row r="23" spans="1:17" x14ac:dyDescent="0.25">
      <c r="B23" s="8"/>
      <c r="E23" s="8"/>
    </row>
    <row r="24" spans="1:17" x14ac:dyDescent="0.25">
      <c r="A24" s="122"/>
      <c r="B24" s="122"/>
      <c r="C24" s="120"/>
      <c r="D24" s="124"/>
      <c r="J24" s="8"/>
    </row>
    <row r="25" spans="1:17" x14ac:dyDescent="0.25">
      <c r="A25" s="122"/>
      <c r="B25" s="122"/>
      <c r="C25" s="124"/>
    </row>
    <row r="26" spans="1:17" x14ac:dyDescent="0.25">
      <c r="A26" s="122"/>
      <c r="B26" s="122"/>
    </row>
  </sheetData>
  <mergeCells count="4">
    <mergeCell ref="A1:P1"/>
    <mergeCell ref="C2:I2"/>
    <mergeCell ref="J2:L2"/>
    <mergeCell ref="M2:P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F1A6-4132-401B-A3D4-5E73B1F652A3}">
  <dimension ref="A1:Q26"/>
  <sheetViews>
    <sheetView zoomScale="85" zoomScaleNormal="85" workbookViewId="0">
      <pane xSplit="1" topLeftCell="B1" activePane="topRight" state="frozen"/>
      <selection pane="topRight" sqref="A1:Q1"/>
    </sheetView>
  </sheetViews>
  <sheetFormatPr defaultColWidth="23.5703125" defaultRowHeight="15" x14ac:dyDescent="0.25"/>
  <cols>
    <col min="1" max="1" width="31.28515625" style="121" customWidth="1"/>
    <col min="2" max="2" width="19.140625" style="115" customWidth="1"/>
    <col min="3" max="3" width="18.28515625" style="115" customWidth="1"/>
    <col min="4" max="4" width="19.85546875" style="115" customWidth="1"/>
    <col min="5" max="6" width="15.7109375" style="115" customWidth="1"/>
    <col min="7" max="7" width="24.7109375" style="115" customWidth="1"/>
    <col min="8" max="8" width="21.5703125" style="115" customWidth="1"/>
    <col min="9" max="10" width="23" style="115" customWidth="1"/>
    <col min="11" max="11" width="24.42578125" style="115" customWidth="1"/>
    <col min="12" max="13" width="16" style="115" customWidth="1"/>
    <col min="14" max="14" width="21" style="115" customWidth="1"/>
    <col min="15" max="15" width="16" style="115" customWidth="1"/>
    <col min="16" max="16384" width="23.5703125" style="115"/>
  </cols>
  <sheetData>
    <row r="1" spans="1:17" s="116" customFormat="1" ht="43.5" customHeight="1" thickTop="1" thickBot="1" x14ac:dyDescent="0.35">
      <c r="A1" s="114" t="s">
        <v>52</v>
      </c>
      <c r="B1" s="99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</row>
    <row r="2" spans="1:17" s="116" customFormat="1" ht="19.5" thickTop="1" x14ac:dyDescent="0.3">
      <c r="A2" s="111"/>
      <c r="B2" s="97"/>
      <c r="C2" s="93" t="s">
        <v>3</v>
      </c>
      <c r="D2" s="93"/>
      <c r="E2" s="93"/>
      <c r="F2" s="93"/>
      <c r="G2" s="93"/>
      <c r="H2" s="93"/>
      <c r="I2" s="93"/>
      <c r="J2" s="100" t="s">
        <v>0</v>
      </c>
      <c r="K2" s="98"/>
      <c r="L2" s="155"/>
      <c r="M2" s="101" t="s">
        <v>1</v>
      </c>
      <c r="N2" s="101"/>
      <c r="O2" s="101"/>
      <c r="P2" s="101"/>
      <c r="Q2" s="156"/>
    </row>
    <row r="3" spans="1:17" s="139" customFormat="1" ht="36" customHeight="1" x14ac:dyDescent="0.25">
      <c r="A3" s="81" t="s">
        <v>2</v>
      </c>
      <c r="B3" s="76" t="s">
        <v>27</v>
      </c>
      <c r="C3" s="50" t="s">
        <v>3</v>
      </c>
      <c r="D3" s="142" t="s">
        <v>4</v>
      </c>
      <c r="E3" s="143" t="s">
        <v>5</v>
      </c>
      <c r="F3" s="144" t="s">
        <v>6</v>
      </c>
      <c r="G3" s="146" t="s">
        <v>26</v>
      </c>
      <c r="H3" s="18" t="s">
        <v>32</v>
      </c>
      <c r="I3" s="142" t="s">
        <v>7</v>
      </c>
      <c r="J3" s="54" t="s">
        <v>28</v>
      </c>
      <c r="K3" s="148" t="s">
        <v>6</v>
      </c>
      <c r="L3" s="51" t="s">
        <v>29</v>
      </c>
      <c r="M3" s="147" t="s">
        <v>3</v>
      </c>
      <c r="N3" s="148" t="s">
        <v>8</v>
      </c>
      <c r="O3" s="149" t="s">
        <v>30</v>
      </c>
      <c r="P3" s="157" t="s">
        <v>28</v>
      </c>
      <c r="Q3" s="51" t="s">
        <v>6</v>
      </c>
    </row>
    <row r="4" spans="1:17" x14ac:dyDescent="0.25">
      <c r="A4" s="82" t="s">
        <v>9</v>
      </c>
      <c r="B4" s="77">
        <v>300</v>
      </c>
      <c r="C4" s="37">
        <v>2160</v>
      </c>
      <c r="D4" s="19">
        <v>18342</v>
      </c>
      <c r="E4" s="128">
        <v>1.83</v>
      </c>
      <c r="F4" s="20">
        <v>3952.8</v>
      </c>
      <c r="G4" s="26">
        <v>0.1178</v>
      </c>
      <c r="H4" s="128">
        <v>306</v>
      </c>
      <c r="I4" s="118">
        <v>600</v>
      </c>
      <c r="J4" s="55">
        <v>1453</v>
      </c>
      <c r="K4" s="119">
        <v>4170.1099999999997</v>
      </c>
      <c r="L4" s="61">
        <v>2.87</v>
      </c>
      <c r="M4" s="132">
        <v>1139</v>
      </c>
      <c r="N4" s="132">
        <v>27324</v>
      </c>
      <c r="O4" s="34">
        <v>0.77</v>
      </c>
      <c r="P4" s="34">
        <v>35</v>
      </c>
      <c r="Q4" s="45">
        <v>877.09</v>
      </c>
    </row>
    <row r="5" spans="1:17" s="12" customFormat="1" x14ac:dyDescent="0.25">
      <c r="A5" s="83" t="s">
        <v>10</v>
      </c>
      <c r="B5" s="78">
        <v>150</v>
      </c>
      <c r="C5" s="39">
        <v>704</v>
      </c>
      <c r="D5" s="21">
        <v>5632</v>
      </c>
      <c r="E5" s="22">
        <v>4.37</v>
      </c>
      <c r="F5" s="23">
        <v>3076.48</v>
      </c>
      <c r="G5" s="30">
        <v>0.125</v>
      </c>
      <c r="H5" s="24">
        <v>34</v>
      </c>
      <c r="I5" s="160">
        <v>240</v>
      </c>
      <c r="J5" s="56">
        <v>283</v>
      </c>
      <c r="K5" s="161">
        <v>1032.95</v>
      </c>
      <c r="L5" s="62">
        <v>3.65</v>
      </c>
      <c r="M5" s="35">
        <v>465</v>
      </c>
      <c r="N5" s="35">
        <v>9124</v>
      </c>
      <c r="O5" s="36">
        <v>0.84</v>
      </c>
      <c r="P5" s="36">
        <v>12</v>
      </c>
      <c r="Q5" s="40">
        <v>390.57</v>
      </c>
    </row>
    <row r="6" spans="1:17" x14ac:dyDescent="0.25">
      <c r="A6" s="82" t="s">
        <v>11</v>
      </c>
      <c r="B6" s="79">
        <v>500</v>
      </c>
      <c r="C6" s="41">
        <v>4326</v>
      </c>
      <c r="D6" s="25">
        <v>36306</v>
      </c>
      <c r="E6" s="26">
        <v>1.56</v>
      </c>
      <c r="F6" s="27">
        <v>6748.56</v>
      </c>
      <c r="G6" s="26">
        <v>0.1192</v>
      </c>
      <c r="H6" s="128">
        <v>474</v>
      </c>
      <c r="I6" s="118">
        <v>952</v>
      </c>
      <c r="J6" s="55">
        <v>2726</v>
      </c>
      <c r="K6" s="119">
        <v>7578.28</v>
      </c>
      <c r="L6" s="61">
        <v>2.78</v>
      </c>
      <c r="M6" s="132">
        <v>660</v>
      </c>
      <c r="N6" s="132">
        <v>7832</v>
      </c>
      <c r="O6" s="34">
        <v>1.02</v>
      </c>
      <c r="P6" s="34">
        <v>24</v>
      </c>
      <c r="Q6" s="45">
        <v>673.16</v>
      </c>
    </row>
    <row r="7" spans="1:17" s="12" customFormat="1" x14ac:dyDescent="0.25">
      <c r="A7" s="83" t="s">
        <v>12</v>
      </c>
      <c r="B7" s="78">
        <v>300</v>
      </c>
      <c r="C7" s="42">
        <v>4346</v>
      </c>
      <c r="D7" s="28">
        <v>28858</v>
      </c>
      <c r="E7" s="22">
        <v>1.47</v>
      </c>
      <c r="F7" s="29">
        <v>6388.62</v>
      </c>
      <c r="G7" s="172">
        <v>0.15060000000000001</v>
      </c>
      <c r="H7" s="22">
        <v>350</v>
      </c>
      <c r="I7" s="163">
        <v>1260</v>
      </c>
      <c r="J7" s="56">
        <v>927</v>
      </c>
      <c r="K7" s="161">
        <v>2150.64</v>
      </c>
      <c r="L7" s="62">
        <v>2.3199999999999998</v>
      </c>
      <c r="M7" s="35">
        <v>658</v>
      </c>
      <c r="N7" s="35">
        <v>11032</v>
      </c>
      <c r="O7" s="36">
        <v>0.7</v>
      </c>
      <c r="P7" s="36">
        <v>31</v>
      </c>
      <c r="Q7" s="40">
        <v>460.74</v>
      </c>
    </row>
    <row r="8" spans="1:17" x14ac:dyDescent="0.25">
      <c r="A8" s="82" t="s">
        <v>13</v>
      </c>
      <c r="B8" s="79">
        <v>50</v>
      </c>
      <c r="C8" s="44">
        <v>590</v>
      </c>
      <c r="D8" s="25">
        <v>3888</v>
      </c>
      <c r="E8" s="128">
        <v>1.38</v>
      </c>
      <c r="F8" s="27">
        <v>814.2</v>
      </c>
      <c r="G8" s="26">
        <v>0.1517</v>
      </c>
      <c r="H8" s="128">
        <v>36</v>
      </c>
      <c r="I8" s="117">
        <v>175</v>
      </c>
      <c r="J8" s="55">
        <v>114</v>
      </c>
      <c r="K8" s="117">
        <v>371.64</v>
      </c>
      <c r="L8" s="61">
        <v>3.26</v>
      </c>
      <c r="M8" s="132">
        <v>374</v>
      </c>
      <c r="N8" s="132">
        <v>5324</v>
      </c>
      <c r="O8" s="34">
        <v>0.84</v>
      </c>
      <c r="P8" s="34">
        <v>17</v>
      </c>
      <c r="Q8" s="45">
        <v>314.16000000000003</v>
      </c>
    </row>
    <row r="9" spans="1:17" s="12" customFormat="1" x14ac:dyDescent="0.25">
      <c r="A9" s="83" t="s">
        <v>25</v>
      </c>
      <c r="B9" s="78">
        <v>50</v>
      </c>
      <c r="C9" s="46">
        <v>712</v>
      </c>
      <c r="D9" s="28">
        <v>5050</v>
      </c>
      <c r="E9" s="30">
        <v>1.47</v>
      </c>
      <c r="F9" s="29">
        <v>1046.6400000000001</v>
      </c>
      <c r="G9" s="30">
        <v>0.14099999999999999</v>
      </c>
      <c r="H9" s="24">
        <v>88</v>
      </c>
      <c r="I9" s="160">
        <v>224</v>
      </c>
      <c r="J9" s="56">
        <v>54</v>
      </c>
      <c r="K9" s="160">
        <v>210.06</v>
      </c>
      <c r="L9" s="62">
        <v>3.89</v>
      </c>
      <c r="M9" s="35">
        <v>170</v>
      </c>
      <c r="N9" s="35">
        <v>3422</v>
      </c>
      <c r="O9" s="36">
        <v>1.43</v>
      </c>
      <c r="P9" s="36">
        <v>12</v>
      </c>
      <c r="Q9" s="40">
        <v>243.3</v>
      </c>
    </row>
    <row r="10" spans="1:17" x14ac:dyDescent="0.25">
      <c r="A10" s="82" t="s">
        <v>14</v>
      </c>
      <c r="B10" s="79">
        <v>150</v>
      </c>
      <c r="C10" s="41">
        <v>2614</v>
      </c>
      <c r="D10" s="25">
        <v>15432</v>
      </c>
      <c r="E10" s="128">
        <v>1.45</v>
      </c>
      <c r="F10" s="27">
        <v>3790.3</v>
      </c>
      <c r="G10" s="26">
        <v>0.1694</v>
      </c>
      <c r="H10" s="128">
        <v>142</v>
      </c>
      <c r="I10" s="118">
        <v>660</v>
      </c>
      <c r="J10" s="55">
        <v>171</v>
      </c>
      <c r="K10" s="117">
        <v>540.36</v>
      </c>
      <c r="L10" s="61">
        <v>3.16</v>
      </c>
      <c r="M10" s="132">
        <v>112</v>
      </c>
      <c r="N10" s="132">
        <v>4252</v>
      </c>
      <c r="O10" s="34">
        <v>1.51</v>
      </c>
      <c r="P10" s="34">
        <v>21</v>
      </c>
      <c r="Q10" s="45">
        <v>169.34</v>
      </c>
    </row>
    <row r="11" spans="1:17" s="12" customFormat="1" x14ac:dyDescent="0.25">
      <c r="A11" s="83" t="s">
        <v>15</v>
      </c>
      <c r="B11" s="78">
        <v>100</v>
      </c>
      <c r="C11" s="42">
        <v>1104</v>
      </c>
      <c r="D11" s="28">
        <v>4888</v>
      </c>
      <c r="E11" s="22">
        <v>0.67</v>
      </c>
      <c r="F11" s="29">
        <v>739.68</v>
      </c>
      <c r="G11" s="172">
        <v>0.22589999999999999</v>
      </c>
      <c r="H11" s="22">
        <v>88</v>
      </c>
      <c r="I11" s="163">
        <v>370</v>
      </c>
      <c r="J11" s="56">
        <v>432</v>
      </c>
      <c r="K11" s="161">
        <v>1818.72</v>
      </c>
      <c r="L11" s="62">
        <v>4.21</v>
      </c>
      <c r="M11" s="35">
        <v>451</v>
      </c>
      <c r="N11" s="35">
        <v>11932</v>
      </c>
      <c r="O11" s="36">
        <v>0.98</v>
      </c>
      <c r="P11" s="36">
        <v>24</v>
      </c>
      <c r="Q11" s="40">
        <v>441.6</v>
      </c>
    </row>
    <row r="12" spans="1:17" x14ac:dyDescent="0.25">
      <c r="A12" s="82" t="s">
        <v>16</v>
      </c>
      <c r="B12" s="79">
        <v>100</v>
      </c>
      <c r="C12" s="41">
        <v>1542</v>
      </c>
      <c r="D12" s="25">
        <v>7362</v>
      </c>
      <c r="E12" s="128">
        <v>0.91</v>
      </c>
      <c r="F12" s="27">
        <v>1403.22</v>
      </c>
      <c r="G12" s="26">
        <v>0.20949999999999999</v>
      </c>
      <c r="H12" s="128">
        <v>210</v>
      </c>
      <c r="I12" s="117">
        <v>402</v>
      </c>
      <c r="J12" s="55">
        <v>229</v>
      </c>
      <c r="K12" s="119">
        <v>1019.05</v>
      </c>
      <c r="L12" s="61">
        <v>4.45</v>
      </c>
      <c r="M12" s="132">
        <v>566</v>
      </c>
      <c r="N12" s="132">
        <v>14523</v>
      </c>
      <c r="O12" s="34">
        <v>1.02</v>
      </c>
      <c r="P12" s="34">
        <v>23</v>
      </c>
      <c r="Q12" s="45">
        <v>577.73</v>
      </c>
    </row>
    <row r="13" spans="1:17" s="12" customFormat="1" x14ac:dyDescent="0.25">
      <c r="A13" s="83" t="s">
        <v>17</v>
      </c>
      <c r="B13" s="78">
        <v>150</v>
      </c>
      <c r="C13" s="46">
        <v>1426</v>
      </c>
      <c r="D13" s="28">
        <v>18006</v>
      </c>
      <c r="E13" s="22">
        <v>2.4300000000000002</v>
      </c>
      <c r="F13" s="29">
        <v>3465.18</v>
      </c>
      <c r="G13" s="172">
        <v>7.9200000000000007E-2</v>
      </c>
      <c r="H13" s="22">
        <v>72</v>
      </c>
      <c r="I13" s="160">
        <v>298</v>
      </c>
      <c r="J13" s="56">
        <v>202</v>
      </c>
      <c r="K13" s="160">
        <v>628.22</v>
      </c>
      <c r="L13" s="62">
        <v>3.11</v>
      </c>
      <c r="M13" s="35">
        <v>318</v>
      </c>
      <c r="N13" s="35">
        <v>12348</v>
      </c>
      <c r="O13" s="36">
        <v>1.28</v>
      </c>
      <c r="P13" s="36">
        <v>4</v>
      </c>
      <c r="Q13" s="40">
        <v>406.6</v>
      </c>
    </row>
    <row r="14" spans="1:17" x14ac:dyDescent="0.25">
      <c r="A14" s="82" t="s">
        <v>18</v>
      </c>
      <c r="B14" s="79">
        <v>150</v>
      </c>
      <c r="C14" s="47">
        <v>1248</v>
      </c>
      <c r="D14" s="25">
        <v>9610</v>
      </c>
      <c r="E14" s="128">
        <v>1.86</v>
      </c>
      <c r="F14" s="27">
        <v>2318.5</v>
      </c>
      <c r="G14" s="26">
        <v>0.12989999999999999</v>
      </c>
      <c r="H14" s="128">
        <v>122</v>
      </c>
      <c r="I14" s="117">
        <v>449</v>
      </c>
      <c r="J14" s="55">
        <f>K14/L14</f>
        <v>414.25617283950618</v>
      </c>
      <c r="K14" s="117">
        <v>1342.19</v>
      </c>
      <c r="L14" s="61">
        <v>3.24</v>
      </c>
      <c r="M14" s="132">
        <f>Q14/O14</f>
        <v>671.44799999999998</v>
      </c>
      <c r="N14" s="132">
        <v>9832</v>
      </c>
      <c r="O14" s="34">
        <v>1.25</v>
      </c>
      <c r="P14" s="34">
        <v>11</v>
      </c>
      <c r="Q14" s="45">
        <v>839.31</v>
      </c>
    </row>
    <row r="15" spans="1:17" s="12" customFormat="1" x14ac:dyDescent="0.25">
      <c r="A15" s="83" t="s">
        <v>19</v>
      </c>
      <c r="B15" s="78">
        <v>100</v>
      </c>
      <c r="C15" s="42">
        <v>1272</v>
      </c>
      <c r="D15" s="28">
        <v>5424</v>
      </c>
      <c r="E15" s="22">
        <v>0.87</v>
      </c>
      <c r="F15" s="29">
        <v>1106.6400000000001</v>
      </c>
      <c r="G15" s="172">
        <v>0.23449999999999999</v>
      </c>
      <c r="H15" s="22">
        <v>72</v>
      </c>
      <c r="I15" s="160">
        <v>383</v>
      </c>
      <c r="J15" s="56">
        <v>295</v>
      </c>
      <c r="K15" s="161">
        <v>1244.9000000000001</v>
      </c>
      <c r="L15" s="62">
        <v>4.22</v>
      </c>
      <c r="M15" s="35">
        <v>569</v>
      </c>
      <c r="N15" s="35">
        <v>18976</v>
      </c>
      <c r="O15" s="36">
        <v>1.1399999999999999</v>
      </c>
      <c r="P15" s="36">
        <v>15</v>
      </c>
      <c r="Q15" s="40">
        <v>648.46</v>
      </c>
    </row>
    <row r="16" spans="1:17" x14ac:dyDescent="0.25">
      <c r="A16" s="82" t="s">
        <v>20</v>
      </c>
      <c r="B16" s="79">
        <v>200</v>
      </c>
      <c r="C16" s="41">
        <v>1948</v>
      </c>
      <c r="D16" s="25">
        <v>11662</v>
      </c>
      <c r="E16" s="26">
        <v>1.4</v>
      </c>
      <c r="F16" s="27">
        <v>2727.2</v>
      </c>
      <c r="G16" s="26">
        <v>0.16700000000000001</v>
      </c>
      <c r="H16" s="128">
        <v>310</v>
      </c>
      <c r="I16" s="117">
        <v>603</v>
      </c>
      <c r="J16" s="55">
        <v>502</v>
      </c>
      <c r="K16" s="119">
        <v>2419.64</v>
      </c>
      <c r="L16" s="61">
        <v>4.82</v>
      </c>
      <c r="M16" s="132">
        <v>917</v>
      </c>
      <c r="N16" s="132">
        <v>32448</v>
      </c>
      <c r="O16" s="34">
        <v>0.93</v>
      </c>
      <c r="P16" s="34">
        <v>18</v>
      </c>
      <c r="Q16" s="45">
        <v>853.16</v>
      </c>
    </row>
    <row r="17" spans="1:17" s="12" customFormat="1" x14ac:dyDescent="0.25">
      <c r="A17" s="83" t="s">
        <v>21</v>
      </c>
      <c r="B17" s="78">
        <v>150</v>
      </c>
      <c r="C17" s="46">
        <v>1218</v>
      </c>
      <c r="D17" s="28">
        <v>10880</v>
      </c>
      <c r="E17" s="22">
        <v>1.74</v>
      </c>
      <c r="F17" s="29">
        <v>2119.3200000000002</v>
      </c>
      <c r="G17" s="172">
        <v>0.1119</v>
      </c>
      <c r="H17" s="22">
        <v>80</v>
      </c>
      <c r="I17" s="160">
        <v>338</v>
      </c>
      <c r="J17" s="56">
        <v>563</v>
      </c>
      <c r="K17" s="161">
        <v>1908.57</v>
      </c>
      <c r="L17" s="62">
        <v>3.39</v>
      </c>
      <c r="M17" s="35">
        <v>492</v>
      </c>
      <c r="N17" s="35">
        <v>19322</v>
      </c>
      <c r="O17" s="36">
        <v>0.96</v>
      </c>
      <c r="P17" s="36">
        <v>22</v>
      </c>
      <c r="Q17" s="40">
        <v>472.11</v>
      </c>
    </row>
    <row r="18" spans="1:17" x14ac:dyDescent="0.25">
      <c r="A18" s="84" t="s">
        <v>22</v>
      </c>
      <c r="B18" s="79">
        <v>100</v>
      </c>
      <c r="C18" s="41">
        <v>1192</v>
      </c>
      <c r="D18" s="25">
        <v>6242</v>
      </c>
      <c r="E18" s="128">
        <v>0.88</v>
      </c>
      <c r="F18" s="27">
        <v>1048.96</v>
      </c>
      <c r="G18" s="26">
        <v>0.191</v>
      </c>
      <c r="H18" s="128">
        <v>150</v>
      </c>
      <c r="I18" s="117">
        <v>278</v>
      </c>
      <c r="J18" s="55">
        <v>439</v>
      </c>
      <c r="K18" s="119">
        <v>1619.91</v>
      </c>
      <c r="L18" s="61">
        <v>3.69</v>
      </c>
      <c r="M18" s="132">
        <v>349</v>
      </c>
      <c r="N18" s="132">
        <v>9882</v>
      </c>
      <c r="O18" s="34">
        <v>0.95</v>
      </c>
      <c r="P18" s="34">
        <v>8</v>
      </c>
      <c r="Q18" s="45">
        <v>331.13</v>
      </c>
    </row>
    <row r="19" spans="1:17" s="12" customFormat="1" x14ac:dyDescent="0.25">
      <c r="A19" s="83" t="s">
        <v>23</v>
      </c>
      <c r="B19" s="78">
        <v>150</v>
      </c>
      <c r="C19" s="48">
        <v>1322</v>
      </c>
      <c r="D19" s="28">
        <v>11582</v>
      </c>
      <c r="E19" s="22">
        <v>1.58</v>
      </c>
      <c r="F19" s="29">
        <v>2088.7600000000002</v>
      </c>
      <c r="G19" s="172">
        <v>0.11409999999999999</v>
      </c>
      <c r="H19" s="22">
        <v>80</v>
      </c>
      <c r="I19" s="160">
        <v>629</v>
      </c>
      <c r="J19" s="56">
        <v>529</v>
      </c>
      <c r="K19" s="161">
        <v>1825.05</v>
      </c>
      <c r="L19" s="62">
        <v>3.45</v>
      </c>
      <c r="M19" s="35">
        <v>480</v>
      </c>
      <c r="N19" s="35">
        <v>11923</v>
      </c>
      <c r="O19" s="36">
        <v>1.22</v>
      </c>
      <c r="P19" s="36">
        <v>19</v>
      </c>
      <c r="Q19" s="164">
        <v>586.19000000000005</v>
      </c>
    </row>
    <row r="20" spans="1:17" ht="15.75" thickBot="1" x14ac:dyDescent="0.3">
      <c r="A20" s="86"/>
      <c r="B20" s="80"/>
      <c r="C20" s="52"/>
      <c r="D20" s="120"/>
      <c r="F20" s="119"/>
      <c r="G20" s="123"/>
      <c r="I20" s="120"/>
      <c r="J20" s="57"/>
      <c r="K20" s="8"/>
      <c r="L20" s="63"/>
      <c r="M20" s="58"/>
      <c r="N20" s="58"/>
      <c r="O20" s="49"/>
      <c r="P20" s="49"/>
      <c r="Q20" s="63"/>
    </row>
    <row r="21" spans="1:17" s="138" customFormat="1" ht="17.25" thickTop="1" thickBot="1" x14ac:dyDescent="0.3">
      <c r="A21" s="85" t="s">
        <v>24</v>
      </c>
      <c r="B21" s="69">
        <v>2700</v>
      </c>
      <c r="C21" s="73">
        <v>27724</v>
      </c>
      <c r="D21" s="74">
        <v>199164</v>
      </c>
      <c r="E21" s="72">
        <v>1.62</v>
      </c>
      <c r="F21" s="66">
        <v>42835.96</v>
      </c>
      <c r="G21" s="165">
        <v>0.15240000000000001</v>
      </c>
      <c r="H21" s="69">
        <v>2736</v>
      </c>
      <c r="I21" s="70">
        <v>7861</v>
      </c>
      <c r="J21" s="64">
        <v>9333</v>
      </c>
      <c r="K21" s="65">
        <v>29880.29</v>
      </c>
      <c r="L21" s="66">
        <v>3.51</v>
      </c>
      <c r="M21" s="69">
        <v>8391</v>
      </c>
      <c r="N21" s="68">
        <v>209496</v>
      </c>
      <c r="O21" s="67">
        <v>1.05</v>
      </c>
      <c r="P21" s="66">
        <v>296</v>
      </c>
      <c r="Q21" s="66">
        <v>8284.65</v>
      </c>
    </row>
    <row r="22" spans="1:17" ht="15.75" thickTop="1" x14ac:dyDescent="0.25"/>
    <row r="23" spans="1:17" x14ac:dyDescent="0.25">
      <c r="B23" s="8"/>
      <c r="E23" s="8"/>
    </row>
    <row r="24" spans="1:17" x14ac:dyDescent="0.25">
      <c r="A24" s="122"/>
      <c r="B24" s="122"/>
      <c r="C24" s="120"/>
      <c r="D24" s="124"/>
      <c r="J24" s="8"/>
    </row>
    <row r="25" spans="1:17" x14ac:dyDescent="0.25">
      <c r="A25" s="122"/>
      <c r="B25" s="122"/>
      <c r="C25" s="124"/>
    </row>
    <row r="26" spans="1:17" x14ac:dyDescent="0.25">
      <c r="A26" s="122"/>
      <c r="B26" s="122"/>
    </row>
  </sheetData>
  <mergeCells count="4">
    <mergeCell ref="A1:Q1"/>
    <mergeCell ref="C2:I2"/>
    <mergeCell ref="J2:L2"/>
    <mergeCell ref="M2:Q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FF6E5-8B43-43E5-BC03-A7A2A5C0D5DB}">
  <dimension ref="A1:Q26"/>
  <sheetViews>
    <sheetView zoomScale="85" zoomScaleNormal="85" workbookViewId="0">
      <pane xSplit="1" topLeftCell="B1" activePane="topRight" state="frozen"/>
      <selection pane="topRight" sqref="A1:Q1"/>
    </sheetView>
  </sheetViews>
  <sheetFormatPr defaultColWidth="23.5703125" defaultRowHeight="15" x14ac:dyDescent="0.25"/>
  <cols>
    <col min="1" max="1" width="31.28515625" style="121" customWidth="1"/>
    <col min="2" max="2" width="19.140625" style="115" customWidth="1"/>
    <col min="3" max="3" width="18.28515625" style="115" customWidth="1"/>
    <col min="4" max="4" width="19.85546875" style="115" customWidth="1"/>
    <col min="5" max="6" width="15.7109375" style="115" customWidth="1"/>
    <col min="7" max="7" width="24.7109375" style="115" customWidth="1"/>
    <col min="8" max="8" width="21.5703125" style="115" customWidth="1"/>
    <col min="9" max="10" width="23" style="115" customWidth="1"/>
    <col min="11" max="11" width="24.42578125" style="115" customWidth="1"/>
    <col min="12" max="13" width="16" style="115" customWidth="1"/>
    <col min="14" max="14" width="21" style="115" customWidth="1"/>
    <col min="15" max="15" width="16" style="115" customWidth="1"/>
    <col min="16" max="16384" width="23.5703125" style="115"/>
  </cols>
  <sheetData>
    <row r="1" spans="1:17" s="116" customFormat="1" ht="43.5" customHeight="1" thickTop="1" thickBot="1" x14ac:dyDescent="0.35">
      <c r="A1" s="114" t="s">
        <v>53</v>
      </c>
      <c r="B1" s="99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</row>
    <row r="2" spans="1:17" s="116" customFormat="1" ht="19.5" thickTop="1" x14ac:dyDescent="0.3">
      <c r="A2" s="111"/>
      <c r="B2" s="97"/>
      <c r="C2" s="93" t="s">
        <v>3</v>
      </c>
      <c r="D2" s="93"/>
      <c r="E2" s="93"/>
      <c r="F2" s="93"/>
      <c r="G2" s="93"/>
      <c r="H2" s="93"/>
      <c r="I2" s="93"/>
      <c r="J2" s="100" t="s">
        <v>0</v>
      </c>
      <c r="K2" s="98"/>
      <c r="L2" s="155"/>
      <c r="M2" s="101" t="s">
        <v>1</v>
      </c>
      <c r="N2" s="101"/>
      <c r="O2" s="101"/>
      <c r="P2" s="101"/>
      <c r="Q2" s="156"/>
    </row>
    <row r="3" spans="1:17" s="139" customFormat="1" ht="36" customHeight="1" x14ac:dyDescent="0.25">
      <c r="A3" s="81" t="s">
        <v>2</v>
      </c>
      <c r="B3" s="76" t="s">
        <v>27</v>
      </c>
      <c r="C3" s="50" t="s">
        <v>3</v>
      </c>
      <c r="D3" s="142" t="s">
        <v>4</v>
      </c>
      <c r="E3" s="143" t="s">
        <v>5</v>
      </c>
      <c r="F3" s="144" t="s">
        <v>6</v>
      </c>
      <c r="G3" s="146" t="s">
        <v>26</v>
      </c>
      <c r="H3" s="166" t="s">
        <v>54</v>
      </c>
      <c r="I3" s="142" t="s">
        <v>7</v>
      </c>
      <c r="J3" s="54" t="s">
        <v>28</v>
      </c>
      <c r="K3" s="148" t="s">
        <v>6</v>
      </c>
      <c r="L3" s="51" t="s">
        <v>29</v>
      </c>
      <c r="M3" s="147" t="s">
        <v>3</v>
      </c>
      <c r="N3" s="148" t="s">
        <v>8</v>
      </c>
      <c r="O3" s="149" t="s">
        <v>30</v>
      </c>
      <c r="P3" s="157" t="s">
        <v>28</v>
      </c>
      <c r="Q3" s="51" t="s">
        <v>6</v>
      </c>
    </row>
    <row r="4" spans="1:17" x14ac:dyDescent="0.25">
      <c r="A4" s="82" t="s">
        <v>9</v>
      </c>
      <c r="B4" s="77">
        <v>300</v>
      </c>
      <c r="C4" s="37">
        <v>2354</v>
      </c>
      <c r="D4" s="19">
        <v>17643</v>
      </c>
      <c r="E4" s="128">
        <v>2.12</v>
      </c>
      <c r="F4" s="20">
        <v>4990.4799999999996</v>
      </c>
      <c r="G4" s="158">
        <v>0.1331</v>
      </c>
      <c r="H4" s="128">
        <v>287</v>
      </c>
      <c r="I4" s="118">
        <v>543</v>
      </c>
      <c r="J4" s="55">
        <v>472</v>
      </c>
      <c r="K4" s="119">
        <v>3064.85</v>
      </c>
      <c r="L4" s="61">
        <v>6.49</v>
      </c>
      <c r="M4" s="132">
        <v>987</v>
      </c>
      <c r="N4" s="132">
        <v>32093</v>
      </c>
      <c r="O4" s="34">
        <v>0.97</v>
      </c>
      <c r="P4" s="132">
        <v>43</v>
      </c>
      <c r="Q4" s="45">
        <v>957.39</v>
      </c>
    </row>
    <row r="5" spans="1:17" s="12" customFormat="1" x14ac:dyDescent="0.25">
      <c r="A5" s="83" t="s">
        <v>10</v>
      </c>
      <c r="B5" s="78">
        <v>150</v>
      </c>
      <c r="C5" s="39">
        <v>613</v>
      </c>
      <c r="D5" s="21">
        <v>3922</v>
      </c>
      <c r="E5" s="22">
        <v>4.47</v>
      </c>
      <c r="F5" s="23">
        <v>2740.11</v>
      </c>
      <c r="G5" s="159">
        <v>0.15629999999999999</v>
      </c>
      <c r="H5" s="24">
        <v>41</v>
      </c>
      <c r="I5" s="160">
        <v>197</v>
      </c>
      <c r="J5" s="56">
        <v>183</v>
      </c>
      <c r="K5" s="161">
        <v>1295.6400000000001</v>
      </c>
      <c r="L5" s="62">
        <v>7.08</v>
      </c>
      <c r="M5" s="35">
        <v>521</v>
      </c>
      <c r="N5" s="35">
        <v>11032</v>
      </c>
      <c r="O5" s="36">
        <v>0.89</v>
      </c>
      <c r="P5" s="35">
        <v>16</v>
      </c>
      <c r="Q5" s="40">
        <v>463.69</v>
      </c>
    </row>
    <row r="6" spans="1:17" x14ac:dyDescent="0.25">
      <c r="A6" s="82" t="s">
        <v>11</v>
      </c>
      <c r="B6" s="79">
        <v>500</v>
      </c>
      <c r="C6" s="41">
        <v>3854</v>
      </c>
      <c r="D6" s="25">
        <v>31987</v>
      </c>
      <c r="E6" s="26">
        <v>2.0299999999999998</v>
      </c>
      <c r="F6" s="27">
        <v>7823.62</v>
      </c>
      <c r="G6" s="158">
        <v>0.1205</v>
      </c>
      <c r="H6" s="128">
        <v>467</v>
      </c>
      <c r="I6" s="118">
        <v>843</v>
      </c>
      <c r="J6" s="55">
        <v>664</v>
      </c>
      <c r="K6" s="119">
        <v>6288.08</v>
      </c>
      <c r="L6" s="61">
        <v>9.4700000000000006</v>
      </c>
      <c r="M6" s="132">
        <v>832</v>
      </c>
      <c r="N6" s="132">
        <v>16327</v>
      </c>
      <c r="O6" s="34">
        <v>1.07</v>
      </c>
      <c r="P6" s="132">
        <v>38</v>
      </c>
      <c r="Q6" s="45">
        <v>890.24</v>
      </c>
    </row>
    <row r="7" spans="1:17" s="12" customFormat="1" x14ac:dyDescent="0.25">
      <c r="A7" s="83" t="s">
        <v>12</v>
      </c>
      <c r="B7" s="78">
        <v>300</v>
      </c>
      <c r="C7" s="42">
        <v>2391</v>
      </c>
      <c r="D7" s="28">
        <v>22702</v>
      </c>
      <c r="E7" s="22">
        <v>2.34</v>
      </c>
      <c r="F7" s="29">
        <v>5594.94</v>
      </c>
      <c r="G7" s="162">
        <v>0.1053</v>
      </c>
      <c r="H7" s="22">
        <v>304</v>
      </c>
      <c r="I7" s="163">
        <v>737</v>
      </c>
      <c r="J7" s="56">
        <v>472</v>
      </c>
      <c r="K7" s="161">
        <v>2482.7199999999998</v>
      </c>
      <c r="L7" s="62">
        <v>5.26</v>
      </c>
      <c r="M7" s="35">
        <v>984</v>
      </c>
      <c r="N7" s="35">
        <v>19351</v>
      </c>
      <c r="O7" s="36">
        <v>0.94</v>
      </c>
      <c r="P7" s="35">
        <v>42</v>
      </c>
      <c r="Q7" s="40">
        <v>924.96</v>
      </c>
    </row>
    <row r="8" spans="1:17" x14ac:dyDescent="0.25">
      <c r="A8" s="82" t="s">
        <v>13</v>
      </c>
      <c r="B8" s="79">
        <v>50</v>
      </c>
      <c r="C8" s="44">
        <v>386</v>
      </c>
      <c r="D8" s="25">
        <v>2982</v>
      </c>
      <c r="E8" s="128">
        <v>1.74</v>
      </c>
      <c r="F8" s="27">
        <v>671.64</v>
      </c>
      <c r="G8" s="158">
        <v>0.12939999999999999</v>
      </c>
      <c r="H8" s="128">
        <v>46</v>
      </c>
      <c r="I8" s="117">
        <v>134</v>
      </c>
      <c r="J8" s="55">
        <v>75</v>
      </c>
      <c r="K8" s="117">
        <v>371.64</v>
      </c>
      <c r="L8" s="61">
        <v>4.9800000000000004</v>
      </c>
      <c r="M8" s="132">
        <v>462</v>
      </c>
      <c r="N8" s="132">
        <v>11349</v>
      </c>
      <c r="O8" s="34">
        <v>1.04</v>
      </c>
      <c r="P8" s="132">
        <v>24</v>
      </c>
      <c r="Q8" s="45">
        <v>480.48</v>
      </c>
    </row>
    <row r="9" spans="1:17" s="12" customFormat="1" x14ac:dyDescent="0.25">
      <c r="A9" s="83" t="s">
        <v>25</v>
      </c>
      <c r="B9" s="78">
        <v>50</v>
      </c>
      <c r="C9" s="46">
        <v>427</v>
      </c>
      <c r="D9" s="28">
        <v>3274</v>
      </c>
      <c r="E9" s="30">
        <v>1.93</v>
      </c>
      <c r="F9" s="29">
        <v>824.11</v>
      </c>
      <c r="G9" s="159">
        <v>0.13039999999999999</v>
      </c>
      <c r="H9" s="24">
        <v>58</v>
      </c>
      <c r="I9" s="160">
        <v>188</v>
      </c>
      <c r="J9" s="56">
        <v>65</v>
      </c>
      <c r="K9" s="167">
        <v>425.75</v>
      </c>
      <c r="L9" s="62">
        <v>6.55</v>
      </c>
      <c r="M9" s="35">
        <v>196</v>
      </c>
      <c r="N9" s="35">
        <v>9039</v>
      </c>
      <c r="O9" s="36">
        <v>1.31</v>
      </c>
      <c r="P9" s="35">
        <v>29</v>
      </c>
      <c r="Q9" s="40">
        <v>256.76</v>
      </c>
    </row>
    <row r="10" spans="1:17" x14ac:dyDescent="0.25">
      <c r="A10" s="82" t="s">
        <v>14</v>
      </c>
      <c r="B10" s="79">
        <v>150</v>
      </c>
      <c r="C10" s="41">
        <v>1937</v>
      </c>
      <c r="D10" s="25">
        <v>13892</v>
      </c>
      <c r="E10" s="128">
        <v>1.76</v>
      </c>
      <c r="F10" s="27">
        <v>3409.12</v>
      </c>
      <c r="G10" s="158">
        <v>0.1394</v>
      </c>
      <c r="H10" s="128">
        <v>171</v>
      </c>
      <c r="I10" s="118">
        <v>533</v>
      </c>
      <c r="J10" s="55">
        <v>198</v>
      </c>
      <c r="K10" s="117">
        <v>896.94</v>
      </c>
      <c r="L10" s="61">
        <v>4.53</v>
      </c>
      <c r="M10" s="132">
        <v>143</v>
      </c>
      <c r="N10" s="132">
        <v>12034</v>
      </c>
      <c r="O10" s="34">
        <v>1.49</v>
      </c>
      <c r="P10" s="132">
        <v>33</v>
      </c>
      <c r="Q10" s="45">
        <v>213.07</v>
      </c>
    </row>
    <row r="11" spans="1:17" s="12" customFormat="1" x14ac:dyDescent="0.25">
      <c r="A11" s="83" t="s">
        <v>15</v>
      </c>
      <c r="B11" s="78">
        <v>67</v>
      </c>
      <c r="C11" s="42">
        <v>1207</v>
      </c>
      <c r="D11" s="28">
        <v>6928</v>
      </c>
      <c r="E11" s="22">
        <v>1.28</v>
      </c>
      <c r="F11" s="29">
        <v>1544.96</v>
      </c>
      <c r="G11" s="162">
        <v>0.17419999999999999</v>
      </c>
      <c r="H11" s="22">
        <v>103</v>
      </c>
      <c r="I11" s="163">
        <v>392</v>
      </c>
      <c r="J11" s="56">
        <v>41</v>
      </c>
      <c r="K11" s="161">
        <v>251.7</v>
      </c>
      <c r="L11" s="62">
        <v>6.14</v>
      </c>
      <c r="M11" s="35">
        <v>198</v>
      </c>
      <c r="N11" s="35">
        <v>13705</v>
      </c>
      <c r="O11" s="36">
        <v>1.1200000000000001</v>
      </c>
      <c r="P11" s="35">
        <v>59</v>
      </c>
      <c r="Q11" s="40">
        <v>221.76</v>
      </c>
    </row>
    <row r="12" spans="1:17" x14ac:dyDescent="0.25">
      <c r="A12" s="82" t="s">
        <v>16</v>
      </c>
      <c r="B12" s="79">
        <v>100</v>
      </c>
      <c r="C12" s="41">
        <v>1398</v>
      </c>
      <c r="D12" s="25">
        <v>8036</v>
      </c>
      <c r="E12" s="128">
        <v>1.1200000000000001</v>
      </c>
      <c r="F12" s="27">
        <v>1565.76</v>
      </c>
      <c r="G12" s="158">
        <v>0.17399999999999999</v>
      </c>
      <c r="H12" s="128">
        <v>255</v>
      </c>
      <c r="I12" s="117">
        <v>371</v>
      </c>
      <c r="J12" s="55">
        <v>134</v>
      </c>
      <c r="K12" s="119">
        <v>947.38</v>
      </c>
      <c r="L12" s="61">
        <v>7.07</v>
      </c>
      <c r="M12" s="132">
        <v>472</v>
      </c>
      <c r="N12" s="132">
        <v>22739</v>
      </c>
      <c r="O12" s="34">
        <v>1.1599999999999999</v>
      </c>
      <c r="P12" s="132">
        <v>31</v>
      </c>
      <c r="Q12" s="45">
        <v>547.52</v>
      </c>
    </row>
    <row r="13" spans="1:17" s="12" customFormat="1" x14ac:dyDescent="0.25">
      <c r="A13" s="83" t="s">
        <v>17</v>
      </c>
      <c r="B13" s="78">
        <v>150</v>
      </c>
      <c r="C13" s="42">
        <v>1264</v>
      </c>
      <c r="D13" s="28">
        <v>10492</v>
      </c>
      <c r="E13" s="22">
        <v>2.84</v>
      </c>
      <c r="F13" s="29">
        <v>3589.76</v>
      </c>
      <c r="G13" s="162">
        <v>0.1205</v>
      </c>
      <c r="H13" s="22">
        <v>102</v>
      </c>
      <c r="I13" s="160">
        <v>349</v>
      </c>
      <c r="J13" s="56">
        <v>91</v>
      </c>
      <c r="K13" s="160">
        <v>629.72</v>
      </c>
      <c r="L13" s="62">
        <v>6.92</v>
      </c>
      <c r="M13" s="35">
        <v>235</v>
      </c>
      <c r="N13" s="35">
        <v>12348</v>
      </c>
      <c r="O13" s="36">
        <v>1.31</v>
      </c>
      <c r="P13" s="35">
        <v>16</v>
      </c>
      <c r="Q13" s="40">
        <v>307.85000000000002</v>
      </c>
    </row>
    <row r="14" spans="1:17" x14ac:dyDescent="0.25">
      <c r="A14" s="82" t="s">
        <v>18</v>
      </c>
      <c r="B14" s="79">
        <v>150</v>
      </c>
      <c r="C14" s="47">
        <v>1103</v>
      </c>
      <c r="D14" s="25">
        <v>9239</v>
      </c>
      <c r="E14" s="128">
        <v>2.29</v>
      </c>
      <c r="F14" s="27">
        <v>2525.87</v>
      </c>
      <c r="G14" s="158">
        <v>0.11940000000000001</v>
      </c>
      <c r="H14" s="128">
        <v>156</v>
      </c>
      <c r="I14" s="117">
        <v>422</v>
      </c>
      <c r="J14" s="55">
        <v>314</v>
      </c>
      <c r="K14" s="117">
        <v>1786.66</v>
      </c>
      <c r="L14" s="61">
        <v>5.69</v>
      </c>
      <c r="M14" s="132">
        <v>169</v>
      </c>
      <c r="N14" s="132">
        <v>12308</v>
      </c>
      <c r="O14" s="34">
        <v>1.21</v>
      </c>
      <c r="P14" s="132">
        <v>17</v>
      </c>
      <c r="Q14" s="45">
        <v>204.49</v>
      </c>
    </row>
    <row r="15" spans="1:17" s="12" customFormat="1" x14ac:dyDescent="0.25">
      <c r="A15" s="83" t="s">
        <v>19</v>
      </c>
      <c r="B15" s="78">
        <v>33</v>
      </c>
      <c r="C15" s="42">
        <v>431</v>
      </c>
      <c r="D15" s="28">
        <v>2385</v>
      </c>
      <c r="E15" s="22">
        <v>1.32</v>
      </c>
      <c r="F15" s="29">
        <v>568.91999999999996</v>
      </c>
      <c r="G15" s="162">
        <v>0.1807</v>
      </c>
      <c r="H15" s="22">
        <v>98</v>
      </c>
      <c r="I15" s="160">
        <v>186</v>
      </c>
      <c r="J15" s="56">
        <v>59</v>
      </c>
      <c r="K15" s="161">
        <v>250.16</v>
      </c>
      <c r="L15" s="62">
        <v>4.24</v>
      </c>
      <c r="M15" s="35">
        <v>215</v>
      </c>
      <c r="N15" s="35">
        <v>11380</v>
      </c>
      <c r="O15" s="36">
        <v>0.9</v>
      </c>
      <c r="P15" s="35">
        <v>9</v>
      </c>
      <c r="Q15" s="40">
        <v>193.5</v>
      </c>
    </row>
    <row r="16" spans="1:17" x14ac:dyDescent="0.25">
      <c r="A16" s="82" t="s">
        <v>20</v>
      </c>
      <c r="B16" s="79">
        <v>200</v>
      </c>
      <c r="C16" s="41">
        <v>2142</v>
      </c>
      <c r="D16" s="25">
        <v>12662</v>
      </c>
      <c r="E16" s="26">
        <v>1.92</v>
      </c>
      <c r="F16" s="27">
        <v>4112.6400000000003</v>
      </c>
      <c r="G16" s="158">
        <v>0.16919999999999999</v>
      </c>
      <c r="H16" s="128">
        <v>291</v>
      </c>
      <c r="I16" s="117">
        <v>532</v>
      </c>
      <c r="J16" s="55">
        <v>169</v>
      </c>
      <c r="K16" s="119">
        <v>1101.8800000000001</v>
      </c>
      <c r="L16" s="61">
        <v>6.52</v>
      </c>
      <c r="M16" s="132">
        <v>701</v>
      </c>
      <c r="N16" s="132">
        <v>29351</v>
      </c>
      <c r="O16" s="34">
        <v>1.1399999999999999</v>
      </c>
      <c r="P16" s="132">
        <v>18</v>
      </c>
      <c r="Q16" s="45">
        <v>799.14</v>
      </c>
    </row>
    <row r="17" spans="1:17" s="12" customFormat="1" x14ac:dyDescent="0.25">
      <c r="A17" s="83" t="s">
        <v>21</v>
      </c>
      <c r="B17" s="78">
        <v>150</v>
      </c>
      <c r="C17" s="42">
        <v>1411</v>
      </c>
      <c r="D17" s="28">
        <v>11926</v>
      </c>
      <c r="E17" s="22">
        <v>2.11</v>
      </c>
      <c r="F17" s="29">
        <v>2977.21</v>
      </c>
      <c r="G17" s="162">
        <v>0.1183</v>
      </c>
      <c r="H17" s="22">
        <v>114</v>
      </c>
      <c r="I17" s="160">
        <v>273</v>
      </c>
      <c r="J17" s="56">
        <v>192</v>
      </c>
      <c r="K17" s="161">
        <v>1125.1199999999999</v>
      </c>
      <c r="L17" s="62">
        <v>5.86</v>
      </c>
      <c r="M17" s="35">
        <v>381</v>
      </c>
      <c r="N17" s="35">
        <v>21496</v>
      </c>
      <c r="O17" s="36">
        <v>1.0900000000000001</v>
      </c>
      <c r="P17" s="35">
        <v>32</v>
      </c>
      <c r="Q17" s="40">
        <v>415.29</v>
      </c>
    </row>
    <row r="18" spans="1:17" x14ac:dyDescent="0.25">
      <c r="A18" s="84" t="s">
        <v>22</v>
      </c>
      <c r="B18" s="79">
        <v>100</v>
      </c>
      <c r="C18" s="41">
        <v>925</v>
      </c>
      <c r="D18" s="25">
        <v>5893</v>
      </c>
      <c r="E18" s="128">
        <v>1.67</v>
      </c>
      <c r="F18" s="27">
        <v>1544.75</v>
      </c>
      <c r="G18" s="158">
        <v>0.157</v>
      </c>
      <c r="H18" s="128">
        <v>137</v>
      </c>
      <c r="I18" s="117">
        <v>216</v>
      </c>
      <c r="J18" s="55">
        <v>225</v>
      </c>
      <c r="K18" s="119">
        <v>974.25</v>
      </c>
      <c r="L18" s="61">
        <v>4.33</v>
      </c>
      <c r="M18" s="132">
        <v>416</v>
      </c>
      <c r="N18" s="132">
        <v>18204</v>
      </c>
      <c r="O18" s="34">
        <v>1.22</v>
      </c>
      <c r="P18" s="132">
        <v>23</v>
      </c>
      <c r="Q18" s="45">
        <v>507.52</v>
      </c>
    </row>
    <row r="19" spans="1:17" s="12" customFormat="1" x14ac:dyDescent="0.25">
      <c r="A19" s="83" t="s">
        <v>23</v>
      </c>
      <c r="B19" s="78">
        <v>150</v>
      </c>
      <c r="C19" s="48">
        <v>1093</v>
      </c>
      <c r="D19" s="28">
        <v>6325</v>
      </c>
      <c r="E19" s="22">
        <v>2.27</v>
      </c>
      <c r="F19" s="29">
        <v>2481.11</v>
      </c>
      <c r="G19" s="162">
        <v>0.17280000000000001</v>
      </c>
      <c r="H19" s="22">
        <v>110</v>
      </c>
      <c r="I19" s="160">
        <v>526</v>
      </c>
      <c r="J19" s="56">
        <v>292</v>
      </c>
      <c r="K19" s="161">
        <v>1302.32</v>
      </c>
      <c r="L19" s="62">
        <v>4.46</v>
      </c>
      <c r="M19" s="35">
        <v>551</v>
      </c>
      <c r="N19" s="35">
        <v>22328</v>
      </c>
      <c r="O19" s="36">
        <v>1.31</v>
      </c>
      <c r="P19" s="35">
        <v>46</v>
      </c>
      <c r="Q19" s="164">
        <v>721.81</v>
      </c>
    </row>
    <row r="20" spans="1:17" ht="15.75" thickBot="1" x14ac:dyDescent="0.3">
      <c r="A20" s="86"/>
      <c r="B20" s="80"/>
      <c r="C20" s="52"/>
      <c r="D20" s="120"/>
      <c r="E20" s="124"/>
      <c r="F20" s="119"/>
      <c r="G20" s="123"/>
      <c r="I20" s="120"/>
      <c r="J20" s="57"/>
      <c r="K20" s="8"/>
      <c r="L20" s="63"/>
      <c r="M20" s="58"/>
      <c r="N20" s="58"/>
      <c r="O20" s="49"/>
      <c r="P20" s="49"/>
      <c r="Q20" s="63"/>
    </row>
    <row r="21" spans="1:17" s="138" customFormat="1" ht="17.25" thickTop="1" thickBot="1" x14ac:dyDescent="0.3">
      <c r="A21" s="85" t="s">
        <v>24</v>
      </c>
      <c r="B21" s="69">
        <v>2600</v>
      </c>
      <c r="C21" s="73">
        <v>22936</v>
      </c>
      <c r="D21" s="74">
        <v>170288</v>
      </c>
      <c r="E21" s="72">
        <v>2.08</v>
      </c>
      <c r="F21" s="66">
        <v>46965</v>
      </c>
      <c r="G21" s="165">
        <v>0.14380000000000001</v>
      </c>
      <c r="H21" s="69">
        <v>2740</v>
      </c>
      <c r="I21" s="70">
        <v>6442</v>
      </c>
      <c r="J21" s="64">
        <v>3646</v>
      </c>
      <c r="K21" s="65">
        <v>23194.81</v>
      </c>
      <c r="L21" s="66">
        <v>5.97</v>
      </c>
      <c r="M21" s="69">
        <v>7463</v>
      </c>
      <c r="N21" s="68">
        <v>275084</v>
      </c>
      <c r="O21" s="67">
        <v>1.1399999999999999</v>
      </c>
      <c r="P21" s="69">
        <v>476</v>
      </c>
      <c r="Q21" s="66">
        <v>8105.47</v>
      </c>
    </row>
    <row r="22" spans="1:17" ht="15.75" thickTop="1" x14ac:dyDescent="0.25"/>
    <row r="23" spans="1:17" x14ac:dyDescent="0.25">
      <c r="B23" s="8"/>
      <c r="E23" s="8"/>
    </row>
    <row r="24" spans="1:17" x14ac:dyDescent="0.25">
      <c r="A24" s="122"/>
      <c r="B24" s="122"/>
      <c r="C24" s="120"/>
      <c r="D24" s="124"/>
      <c r="J24" s="8"/>
    </row>
    <row r="25" spans="1:17" x14ac:dyDescent="0.25">
      <c r="A25" s="122"/>
      <c r="B25" s="122"/>
      <c r="C25" s="124"/>
    </row>
    <row r="26" spans="1:17" x14ac:dyDescent="0.25">
      <c r="A26" s="122"/>
      <c r="B26" s="122"/>
    </row>
  </sheetData>
  <mergeCells count="4">
    <mergeCell ref="A1:Q1"/>
    <mergeCell ref="C2:I2"/>
    <mergeCell ref="J2:L2"/>
    <mergeCell ref="M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Dedeman Otel Genel Rapor</vt:lpstr>
      <vt:lpstr>Temmuz</vt:lpstr>
      <vt:lpstr>Ağustos</vt:lpstr>
      <vt:lpstr>Eylül</vt:lpstr>
      <vt:lpstr>Ekim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kazım</dc:creator>
  <cp:lastModifiedBy>kazım</cp:lastModifiedBy>
  <dcterms:created xsi:type="dcterms:W3CDTF">2022-07-26T16:32:40Z</dcterms:created>
  <dcterms:modified xsi:type="dcterms:W3CDTF">2022-11-23T18:09:35Z</dcterms:modified>
</cp:coreProperties>
</file>